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showInkAnnotation="0" codeName="ThisWorkbook" autoCompressPictures="0"/>
  <bookViews>
    <workbookView xWindow="-120" yWindow="0" windowWidth="15600" windowHeight="11640" tabRatio="686" activeTab="1"/>
  </bookViews>
  <sheets>
    <sheet name="dsTruong" sheetId="2" r:id="rId1"/>
    <sheet name="TCCN_CD" sheetId="8" r:id="rId2"/>
    <sheet name="Mam non" sheetId="9" r:id="rId3"/>
    <sheet name="heso_LOP_thuong" sheetId="4" r:id="rId4"/>
    <sheet name="heso_LOPchuyen" sheetId="6" r:id="rId5"/>
    <sheet name="heso_LOP_GDTX" sheetId="5" r:id="rId6"/>
    <sheet name="DinhBien" sheetId="7" r:id="rId7"/>
    <sheet name="QHPX" sheetId="10" state="hidden" r:id="rId8"/>
  </sheets>
  <definedNames>
    <definedName name="\0" localSheetId="6">#REF!</definedName>
    <definedName name="\0" localSheetId="5">#REF!</definedName>
    <definedName name="\0" localSheetId="3">#REF!</definedName>
    <definedName name="\0" localSheetId="4">#REF!</definedName>
    <definedName name="\0">#REF!</definedName>
    <definedName name="\z" localSheetId="6">#REF!</definedName>
    <definedName name="\z" localSheetId="5">#REF!</definedName>
    <definedName name="\z" localSheetId="3">#REF!</definedName>
    <definedName name="\z" localSheetId="4">#REF!</definedName>
    <definedName name="\z">#REF!</definedName>
    <definedName name="____Key1" localSheetId="6">#REF!</definedName>
    <definedName name="____Key1" localSheetId="5">#REF!</definedName>
    <definedName name="____Key1" localSheetId="3">#REF!</definedName>
    <definedName name="____Key1" localSheetId="4">#REF!</definedName>
    <definedName name="____Key1">#REF!</definedName>
    <definedName name="___CON1" localSheetId="6">#REF!</definedName>
    <definedName name="___CON1" localSheetId="5">#REF!</definedName>
    <definedName name="___CON1" localSheetId="3">#REF!</definedName>
    <definedName name="___CON1" localSheetId="4">#REF!</definedName>
    <definedName name="___CON1">#REF!</definedName>
    <definedName name="___CON2" localSheetId="6">#REF!</definedName>
    <definedName name="___CON2" localSheetId="5">#REF!</definedName>
    <definedName name="___CON2" localSheetId="3">#REF!</definedName>
    <definedName name="___CON2" localSheetId="4">#REF!</definedName>
    <definedName name="___CON2">#REF!</definedName>
    <definedName name="___Key1" localSheetId="6">#REF!</definedName>
    <definedName name="___Key1" localSheetId="5">#REF!</definedName>
    <definedName name="___Key1" localSheetId="3">#REF!</definedName>
    <definedName name="___Key1" localSheetId="4">#REF!</definedName>
    <definedName name="___Key1">#REF!</definedName>
    <definedName name="___NET2" localSheetId="6">#REF!</definedName>
    <definedName name="___NET2" localSheetId="5">#REF!</definedName>
    <definedName name="___NET2" localSheetId="3">#REF!</definedName>
    <definedName name="___NET2" localSheetId="4">#REF!</definedName>
    <definedName name="___NET2">#REF!</definedName>
    <definedName name="__CON1" localSheetId="6">#REF!</definedName>
    <definedName name="__CON1" localSheetId="5">#REF!</definedName>
    <definedName name="__CON1" localSheetId="3">#REF!</definedName>
    <definedName name="__CON1" localSheetId="4">#REF!</definedName>
    <definedName name="__CON1">#REF!</definedName>
    <definedName name="__CON2" localSheetId="6">#REF!</definedName>
    <definedName name="__CON2" localSheetId="5">#REF!</definedName>
    <definedName name="__CON2" localSheetId="3">#REF!</definedName>
    <definedName name="__CON2" localSheetId="4">#REF!</definedName>
    <definedName name="__CON2">#REF!</definedName>
    <definedName name="__Key1" localSheetId="0">#REF!</definedName>
    <definedName name="__Key1" localSheetId="5">#REF!</definedName>
    <definedName name="__NET2" localSheetId="6">#REF!</definedName>
    <definedName name="__NET2" localSheetId="5">#REF!</definedName>
    <definedName name="__NET2" localSheetId="3">#REF!</definedName>
    <definedName name="__NET2" localSheetId="4">#REF!</definedName>
    <definedName name="__NET2">#REF!</definedName>
    <definedName name="_1" localSheetId="6">#REF!</definedName>
    <definedName name="_1" localSheetId="5">#REF!</definedName>
    <definedName name="_1" localSheetId="3">#REF!</definedName>
    <definedName name="_1" localSheetId="4">#REF!</definedName>
    <definedName name="_1">#REF!</definedName>
    <definedName name="_2" localSheetId="6">#REF!</definedName>
    <definedName name="_2" localSheetId="5">#REF!</definedName>
    <definedName name="_2" localSheetId="3">#REF!</definedName>
    <definedName name="_2" localSheetId="4">#REF!</definedName>
    <definedName name="_2">#REF!</definedName>
    <definedName name="_CON1" localSheetId="6">#REF!</definedName>
    <definedName name="_CON1" localSheetId="5">#REF!</definedName>
    <definedName name="_CON1" localSheetId="3">#REF!</definedName>
    <definedName name="_CON1" localSheetId="4">#REF!</definedName>
    <definedName name="_CON1">#REF!</definedName>
    <definedName name="_CON2" localSheetId="6">#REF!</definedName>
    <definedName name="_CON2" localSheetId="5">#REF!</definedName>
    <definedName name="_CON2" localSheetId="3">#REF!</definedName>
    <definedName name="_CON2" localSheetId="4">#REF!</definedName>
    <definedName name="_CON2">#REF!</definedName>
    <definedName name="_Fill" localSheetId="6" hidden="1">#REF!</definedName>
    <definedName name="_Fill" localSheetId="5" hidden="1">#REF!</definedName>
    <definedName name="_Fill" localSheetId="3" hidden="1">#REF!</definedName>
    <definedName name="_Fill" localSheetId="4" hidden="1">#REF!</definedName>
    <definedName name="_Fill" hidden="1">#REF!</definedName>
    <definedName name="_xlnm._FilterDatabase" localSheetId="0" hidden="1">dsTruong!$A$1:$E$201</definedName>
    <definedName name="_Key1" localSheetId="6" hidden="1">#REF!</definedName>
    <definedName name="_Key1" localSheetId="0" hidden="1">#REF!</definedName>
    <definedName name="_Key1" localSheetId="5" hidden="1">#REF!</definedName>
    <definedName name="_Key1" localSheetId="3" hidden="1">#REF!</definedName>
    <definedName name="_Key1" localSheetId="4" hidden="1">#REF!</definedName>
    <definedName name="_Key1" hidden="1">#REF!</definedName>
    <definedName name="_Key2" localSheetId="6" hidden="1">#REF!</definedName>
    <definedName name="_Key2" localSheetId="0" hidden="1">#REF!</definedName>
    <definedName name="_Key2" localSheetId="5" hidden="1">#REF!</definedName>
    <definedName name="_Key2" localSheetId="3" hidden="1">#REF!</definedName>
    <definedName name="_Key2" localSheetId="4" hidden="1">#REF!</definedName>
    <definedName name="_Key2" hidden="1">#REF!</definedName>
    <definedName name="_NET2" localSheetId="6">#REF!</definedName>
    <definedName name="_NET2" localSheetId="5">#REF!</definedName>
    <definedName name="_NET2" localSheetId="3">#REF!</definedName>
    <definedName name="_NET2" localSheetId="4">#REF!</definedName>
    <definedName name="_NET2">#REF!</definedName>
    <definedName name="_Order1" hidden="1">255</definedName>
    <definedName name="_Order2" hidden="1">255</definedName>
    <definedName name="_Sort" localSheetId="6" hidden="1">#REF!</definedName>
    <definedName name="_Sort" localSheetId="5" hidden="1">#REF!</definedName>
    <definedName name="_Sort" localSheetId="3" hidden="1">#REF!</definedName>
    <definedName name="_Sort" localSheetId="4" hidden="1">#REF!</definedName>
    <definedName name="_Sort" hidden="1">#REF!</definedName>
    <definedName name="A" localSheetId="6">#REF!</definedName>
    <definedName name="A" localSheetId="5">#REF!</definedName>
    <definedName name="A" localSheetId="3">#REF!</definedName>
    <definedName name="A" localSheetId="4">#REF!</definedName>
    <definedName name="A">#REF!</definedName>
    <definedName name="a277Print_Titles" localSheetId="6">#REF!</definedName>
    <definedName name="a277Print_Titles" localSheetId="5">#REF!</definedName>
    <definedName name="a277Print_Titles" localSheetId="3">#REF!</definedName>
    <definedName name="a277Print_Titles" localSheetId="4">#REF!</definedName>
    <definedName name="a277Print_Titles">#REF!</definedName>
    <definedName name="abc" localSheetId="6" hidden="1">{"'Sheet1'!$L$16"}</definedName>
    <definedName name="abc" localSheetId="5" hidden="1">{"'Sheet1'!$L$16"}</definedName>
    <definedName name="abc" localSheetId="3" hidden="1">{"'Sheet1'!$L$16"}</definedName>
    <definedName name="abc" localSheetId="4" hidden="1">{"'Sheet1'!$L$16"}</definedName>
    <definedName name="abc" hidden="1">{"'Sheet1'!$L$16"}</definedName>
    <definedName name="B" localSheetId="6">#REF!</definedName>
    <definedName name="B" localSheetId="5">#REF!</definedName>
    <definedName name="B" localSheetId="3">#REF!</definedName>
    <definedName name="B" localSheetId="4">#REF!</definedName>
    <definedName name="B">#REF!</definedName>
    <definedName name="BOQ" localSheetId="6">#REF!</definedName>
    <definedName name="BOQ" localSheetId="5">#REF!</definedName>
    <definedName name="BOQ" localSheetId="3">#REF!</definedName>
    <definedName name="BOQ" localSheetId="4">#REF!</definedName>
    <definedName name="BOQ">#REF!</definedName>
    <definedName name="BVCISUMMARY" localSheetId="6">#REF!</definedName>
    <definedName name="BVCISUMMARY" localSheetId="5">#REF!</definedName>
    <definedName name="BVCISUMMARY" localSheetId="3">#REF!</definedName>
    <definedName name="BVCISUMMARY" localSheetId="4">#REF!</definedName>
    <definedName name="BVCISUMMARY">#REF!</definedName>
    <definedName name="Co" localSheetId="6">#REF!</definedName>
    <definedName name="Co" localSheetId="5">#REF!</definedName>
    <definedName name="Co" localSheetId="3">#REF!</definedName>
    <definedName name="Co" localSheetId="4">#REF!</definedName>
    <definedName name="Co">#REF!</definedName>
    <definedName name="COAT" localSheetId="6">#REF!</definedName>
    <definedName name="COAT" localSheetId="5">#REF!</definedName>
    <definedName name="COAT" localSheetId="3">#REF!</definedName>
    <definedName name="COAT" localSheetId="4">#REF!</definedName>
    <definedName name="COAT">#REF!</definedName>
    <definedName name="COMMON" localSheetId="6">#REF!</definedName>
    <definedName name="COMMON" localSheetId="5">#REF!</definedName>
    <definedName name="COMMON" localSheetId="3">#REF!</definedName>
    <definedName name="COMMON" localSheetId="4">#REF!</definedName>
    <definedName name="COMMON">#REF!</definedName>
    <definedName name="CON_EQP_COS" localSheetId="6">#REF!</definedName>
    <definedName name="CON_EQP_COS" localSheetId="5">#REF!</definedName>
    <definedName name="CON_EQP_COS" localSheetId="3">#REF!</definedName>
    <definedName name="CON_EQP_COS" localSheetId="4">#REF!</definedName>
    <definedName name="CON_EQP_COS">#REF!</definedName>
    <definedName name="COVER" localSheetId="6">#REF!</definedName>
    <definedName name="COVER" localSheetId="5">#REF!</definedName>
    <definedName name="COVER" localSheetId="3">#REF!</definedName>
    <definedName name="COVER" localSheetId="4">#REF!</definedName>
    <definedName name="COVER">#REF!</definedName>
    <definedName name="CRITINST" localSheetId="6">#REF!</definedName>
    <definedName name="CRITINST" localSheetId="5">#REF!</definedName>
    <definedName name="CRITINST" localSheetId="3">#REF!</definedName>
    <definedName name="CRITINST" localSheetId="4">#REF!</definedName>
    <definedName name="CRITINST">#REF!</definedName>
    <definedName name="CRITPURC" localSheetId="6">#REF!</definedName>
    <definedName name="CRITPURC" localSheetId="5">#REF!</definedName>
    <definedName name="CRITPURC" localSheetId="3">#REF!</definedName>
    <definedName name="CRITPURC" localSheetId="4">#REF!</definedName>
    <definedName name="CRITPURC">#REF!</definedName>
    <definedName name="CS_10" localSheetId="6">#REF!</definedName>
    <definedName name="CS_10" localSheetId="5">#REF!</definedName>
    <definedName name="CS_10" localSheetId="3">#REF!</definedName>
    <definedName name="CS_10" localSheetId="4">#REF!</definedName>
    <definedName name="CS_10">#REF!</definedName>
    <definedName name="CS_100" localSheetId="6">#REF!</definedName>
    <definedName name="CS_100" localSheetId="5">#REF!</definedName>
    <definedName name="CS_100" localSheetId="3">#REF!</definedName>
    <definedName name="CS_100" localSheetId="4">#REF!</definedName>
    <definedName name="CS_100">#REF!</definedName>
    <definedName name="CS_10S" localSheetId="6">#REF!</definedName>
    <definedName name="CS_10S" localSheetId="5">#REF!</definedName>
    <definedName name="CS_10S" localSheetId="3">#REF!</definedName>
    <definedName name="CS_10S" localSheetId="4">#REF!</definedName>
    <definedName name="CS_10S">#REF!</definedName>
    <definedName name="CS_120" localSheetId="6">#REF!</definedName>
    <definedName name="CS_120" localSheetId="5">#REF!</definedName>
    <definedName name="CS_120" localSheetId="3">#REF!</definedName>
    <definedName name="CS_120" localSheetId="4">#REF!</definedName>
    <definedName name="CS_120">#REF!</definedName>
    <definedName name="CS_140" localSheetId="6">#REF!</definedName>
    <definedName name="CS_140" localSheetId="5">#REF!</definedName>
    <definedName name="CS_140" localSheetId="3">#REF!</definedName>
    <definedName name="CS_140" localSheetId="4">#REF!</definedName>
    <definedName name="CS_140">#REF!</definedName>
    <definedName name="CS_160" localSheetId="6">#REF!</definedName>
    <definedName name="CS_160" localSheetId="5">#REF!</definedName>
    <definedName name="CS_160" localSheetId="3">#REF!</definedName>
    <definedName name="CS_160" localSheetId="4">#REF!</definedName>
    <definedName name="CS_160">#REF!</definedName>
    <definedName name="CS_20" localSheetId="6">#REF!</definedName>
    <definedName name="CS_20" localSheetId="5">#REF!</definedName>
    <definedName name="CS_20" localSheetId="3">#REF!</definedName>
    <definedName name="CS_20" localSheetId="4">#REF!</definedName>
    <definedName name="CS_20">#REF!</definedName>
    <definedName name="CS_30" localSheetId="6">#REF!</definedName>
    <definedName name="CS_30" localSheetId="5">#REF!</definedName>
    <definedName name="CS_30" localSheetId="3">#REF!</definedName>
    <definedName name="CS_30" localSheetId="4">#REF!</definedName>
    <definedName name="CS_30">#REF!</definedName>
    <definedName name="CS_40" localSheetId="6">#REF!</definedName>
    <definedName name="CS_40" localSheetId="5">#REF!</definedName>
    <definedName name="CS_40" localSheetId="3">#REF!</definedName>
    <definedName name="CS_40" localSheetId="4">#REF!</definedName>
    <definedName name="CS_40">#REF!</definedName>
    <definedName name="CS_40S" localSheetId="6">#REF!</definedName>
    <definedName name="CS_40S" localSheetId="5">#REF!</definedName>
    <definedName name="CS_40S" localSheetId="3">#REF!</definedName>
    <definedName name="CS_40S" localSheetId="4">#REF!</definedName>
    <definedName name="CS_40S">#REF!</definedName>
    <definedName name="CS_5S" localSheetId="6">#REF!</definedName>
    <definedName name="CS_5S" localSheetId="5">#REF!</definedName>
    <definedName name="CS_5S" localSheetId="3">#REF!</definedName>
    <definedName name="CS_5S" localSheetId="4">#REF!</definedName>
    <definedName name="CS_5S">#REF!</definedName>
    <definedName name="CS_60" localSheetId="6">#REF!</definedName>
    <definedName name="CS_60" localSheetId="5">#REF!</definedName>
    <definedName name="CS_60" localSheetId="3">#REF!</definedName>
    <definedName name="CS_60" localSheetId="4">#REF!</definedName>
    <definedName name="CS_60">#REF!</definedName>
    <definedName name="CS_80" localSheetId="6">#REF!</definedName>
    <definedName name="CS_80" localSheetId="5">#REF!</definedName>
    <definedName name="CS_80" localSheetId="3">#REF!</definedName>
    <definedName name="CS_80" localSheetId="4">#REF!</definedName>
    <definedName name="CS_80">#REF!</definedName>
    <definedName name="CS_80S" localSheetId="6">#REF!</definedName>
    <definedName name="CS_80S" localSheetId="5">#REF!</definedName>
    <definedName name="CS_80S" localSheetId="3">#REF!</definedName>
    <definedName name="CS_80S" localSheetId="4">#REF!</definedName>
    <definedName name="CS_80S">#REF!</definedName>
    <definedName name="CS_STD" localSheetId="6">#REF!</definedName>
    <definedName name="CS_STD" localSheetId="5">#REF!</definedName>
    <definedName name="CS_STD" localSheetId="3">#REF!</definedName>
    <definedName name="CS_STD" localSheetId="4">#REF!</definedName>
    <definedName name="CS_STD">#REF!</definedName>
    <definedName name="CS_XS" localSheetId="6">#REF!</definedName>
    <definedName name="CS_XS" localSheetId="5">#REF!</definedName>
    <definedName name="CS_XS" localSheetId="3">#REF!</definedName>
    <definedName name="CS_XS" localSheetId="4">#REF!</definedName>
    <definedName name="CS_XS">#REF!</definedName>
    <definedName name="CS_XXS" localSheetId="6">#REF!</definedName>
    <definedName name="CS_XXS" localSheetId="5">#REF!</definedName>
    <definedName name="CS_XXS" localSheetId="3">#REF!</definedName>
    <definedName name="CS_XXS" localSheetId="4">#REF!</definedName>
    <definedName name="CS_XXS">#REF!</definedName>
    <definedName name="_xlnm.Database" localSheetId="6">#REF!</definedName>
    <definedName name="_xlnm.Database" localSheetId="5">#REF!</definedName>
    <definedName name="_xlnm.Database" localSheetId="3">#REF!</definedName>
    <definedName name="_xlnm.Database" localSheetId="4">#REF!</definedName>
    <definedName name="_xlnm.Database">#REF!</definedName>
    <definedName name="den_bu" localSheetId="6">#REF!</definedName>
    <definedName name="den_bu" localSheetId="5">#REF!</definedName>
    <definedName name="den_bu" localSheetId="3">#REF!</definedName>
    <definedName name="den_bu" localSheetId="4">#REF!</definedName>
    <definedName name="den_bu">#REF!</definedName>
    <definedName name="dsd" localSheetId="6" hidden="1">{"'Sheet1'!$L$16"}</definedName>
    <definedName name="dsd" localSheetId="5" hidden="1">{"'Sheet1'!$L$16"}</definedName>
    <definedName name="dsd" localSheetId="3" hidden="1">{"'Sheet1'!$L$16"}</definedName>
    <definedName name="dsd" localSheetId="4" hidden="1">{"'Sheet1'!$L$16"}</definedName>
    <definedName name="dsd" hidden="1">{"'Sheet1'!$L$16"}</definedName>
    <definedName name="DSHoSo0408" localSheetId="6">#REF!</definedName>
    <definedName name="DSHoSo0408" localSheetId="5">#REF!</definedName>
    <definedName name="DSHoSo0408" localSheetId="3">#REF!</definedName>
    <definedName name="DSHoSo0408" localSheetId="4">#REF!</definedName>
    <definedName name="DSHoSo0408">#REF!</definedName>
    <definedName name="DSHoSo0508" localSheetId="6">#REF!</definedName>
    <definedName name="DSHoSo0508" localSheetId="5">#REF!</definedName>
    <definedName name="DSHoSo0508" localSheetId="3">#REF!</definedName>
    <definedName name="DSHoSo0508" localSheetId="4">#REF!</definedName>
    <definedName name="DSHoSo0508">#REF!</definedName>
    <definedName name="DSHoSo1208" localSheetId="6">#REF!</definedName>
    <definedName name="DSHoSo1208" localSheetId="5">#REF!</definedName>
    <definedName name="DSHoSo1208" localSheetId="3">#REF!</definedName>
    <definedName name="DSHoSo1208" localSheetId="4">#REF!</definedName>
    <definedName name="DSHoSo1208">#REF!</definedName>
    <definedName name="DSHoSo1308" localSheetId="6">#REF!</definedName>
    <definedName name="DSHoSo1308" localSheetId="5">#REF!</definedName>
    <definedName name="DSHoSo1308" localSheetId="3">#REF!</definedName>
    <definedName name="DSHoSo1308" localSheetId="4">#REF!</definedName>
    <definedName name="DSHoSo1308">#REF!</definedName>
    <definedName name="DSHoSo1309" localSheetId="6">#REF!</definedName>
    <definedName name="DSHoSo1309" localSheetId="5">#REF!</definedName>
    <definedName name="DSHoSo1309" localSheetId="3">#REF!</definedName>
    <definedName name="DSHoSo1309" localSheetId="4">#REF!</definedName>
    <definedName name="DSHoSo1309">#REF!</definedName>
    <definedName name="DSHoSo2110" localSheetId="6">#REF!</definedName>
    <definedName name="DSHoSo2110" localSheetId="5">#REF!</definedName>
    <definedName name="DSHoSo2110" localSheetId="3">#REF!</definedName>
    <definedName name="DSHoSo2110" localSheetId="4">#REF!</definedName>
    <definedName name="DSHoSo2110">#REF!</definedName>
    <definedName name="DSHoSo2207" localSheetId="6">#REF!</definedName>
    <definedName name="DSHoSo2207" localSheetId="5">#REF!</definedName>
    <definedName name="DSHoSo2207" localSheetId="3">#REF!</definedName>
    <definedName name="DSHoSo2207" localSheetId="4">#REF!</definedName>
    <definedName name="DSHoSo2207">#REF!</definedName>
    <definedName name="DSHoSo2507" localSheetId="6">#REF!</definedName>
    <definedName name="DSHoSo2507" localSheetId="5">#REF!</definedName>
    <definedName name="DSHoSo2507" localSheetId="3">#REF!</definedName>
    <definedName name="DSHoSo2507" localSheetId="4">#REF!</definedName>
    <definedName name="DSHoSo2507">#REF!</definedName>
    <definedName name="DSHoSo3107" localSheetId="6">#REF!</definedName>
    <definedName name="DSHoSo3107" localSheetId="5">#REF!</definedName>
    <definedName name="DSHoSo3107" localSheetId="3">#REF!</definedName>
    <definedName name="DSHoSo3107" localSheetId="4">#REF!</definedName>
    <definedName name="DSHoSo3107">#REF!</definedName>
    <definedName name="DSUMDATA" localSheetId="6">#REF!</definedName>
    <definedName name="DSUMDATA" localSheetId="5">#REF!</definedName>
    <definedName name="DSUMDATA" localSheetId="3">#REF!</definedName>
    <definedName name="DSUMDATA" localSheetId="4">#REF!</definedName>
    <definedName name="DSUMDATA">#REF!</definedName>
    <definedName name="DSUV04_07" localSheetId="6">#REF!</definedName>
    <definedName name="DSUV04_07" localSheetId="5">#REF!</definedName>
    <definedName name="DSUV04_07" localSheetId="3">#REF!</definedName>
    <definedName name="DSUV04_07" localSheetId="4">#REF!</definedName>
    <definedName name="DSUV04_07">#REF!</definedName>
    <definedName name="DSUV0408" localSheetId="6">#REF!</definedName>
    <definedName name="DSUV0408" localSheetId="5">#REF!</definedName>
    <definedName name="DSUV0408" localSheetId="3">#REF!</definedName>
    <definedName name="DSUV0408" localSheetId="4">#REF!</definedName>
    <definedName name="DSUV0408">#REF!</definedName>
    <definedName name="DSUV0508" localSheetId="6">#REF!</definedName>
    <definedName name="DSUV0508" localSheetId="5">#REF!</definedName>
    <definedName name="DSUV0508" localSheetId="3">#REF!</definedName>
    <definedName name="DSUV0508" localSheetId="4">#REF!</definedName>
    <definedName name="DSUV0508">#REF!</definedName>
    <definedName name="DSUV0707" localSheetId="6">#REF!</definedName>
    <definedName name="DSUV0707" localSheetId="5">#REF!</definedName>
    <definedName name="DSUV0707" localSheetId="3">#REF!</definedName>
    <definedName name="DSUV0707" localSheetId="4">#REF!</definedName>
    <definedName name="DSUV0707">#REF!</definedName>
    <definedName name="DSUV0807" localSheetId="6">#REF!</definedName>
    <definedName name="DSUV0807" localSheetId="5">#REF!</definedName>
    <definedName name="DSUV0807" localSheetId="3">#REF!</definedName>
    <definedName name="DSUV0807" localSheetId="4">#REF!</definedName>
    <definedName name="DSUV0807">#REF!</definedName>
    <definedName name="DSUV1208" localSheetId="6">#REF!</definedName>
    <definedName name="DSUV1208" localSheetId="5">#REF!</definedName>
    <definedName name="DSUV1208" localSheetId="3">#REF!</definedName>
    <definedName name="DSUV1208" localSheetId="4">#REF!</definedName>
    <definedName name="DSUV1208">#REF!</definedName>
    <definedName name="DSUV1309" localSheetId="6">#REF!</definedName>
    <definedName name="DSUV1309" localSheetId="5">#REF!</definedName>
    <definedName name="DSUV1309" localSheetId="3">#REF!</definedName>
    <definedName name="DSUV1309" localSheetId="4">#REF!</definedName>
    <definedName name="DSUV1309">#REF!</definedName>
    <definedName name="DSUV1407" localSheetId="6">#REF!</definedName>
    <definedName name="DSUV1407" localSheetId="5">#REF!</definedName>
    <definedName name="DSUV1407" localSheetId="3">#REF!</definedName>
    <definedName name="DSUV1407" localSheetId="4">#REF!</definedName>
    <definedName name="DSUV1407">#REF!</definedName>
    <definedName name="DSUV2009_2010" localSheetId="6">#REF!</definedName>
    <definedName name="DSUV2009_2010" localSheetId="5">#REF!</definedName>
    <definedName name="DSUV2009_2010" localSheetId="3">#REF!</definedName>
    <definedName name="DSUV2009_2010" localSheetId="4">#REF!</definedName>
    <definedName name="DSUV2009_2010">#REF!</definedName>
    <definedName name="DSUV2110" localSheetId="6">#REF!</definedName>
    <definedName name="DSUV2110" localSheetId="5">#REF!</definedName>
    <definedName name="DSUV2110" localSheetId="3">#REF!</definedName>
    <definedName name="DSUV2110" localSheetId="4">#REF!</definedName>
    <definedName name="DSUV2110">#REF!</definedName>
    <definedName name="DSUV2207" localSheetId="6">#REF!</definedName>
    <definedName name="DSUV2207" localSheetId="5">#REF!</definedName>
    <definedName name="DSUV2207" localSheetId="3">#REF!</definedName>
    <definedName name="DSUV2207" localSheetId="4">#REF!</definedName>
    <definedName name="DSUV2207">#REF!</definedName>
    <definedName name="DSUV3107" localSheetId="6">#REF!</definedName>
    <definedName name="DSUV3107" localSheetId="5">#REF!</definedName>
    <definedName name="DSUV3107" localSheetId="3">#REF!</definedName>
    <definedName name="DSUV3107" localSheetId="4">#REF!</definedName>
    <definedName name="DSUV3107">#REF!</definedName>
    <definedName name="DSUVC1407" localSheetId="6">#REF!</definedName>
    <definedName name="DSUVC1407" localSheetId="5">#REF!</definedName>
    <definedName name="DSUVC1407" localSheetId="3">#REF!</definedName>
    <definedName name="DSUVC1407" localSheetId="4">#REF!</definedName>
    <definedName name="DSUVC1407">#REF!</definedName>
    <definedName name="End_1" localSheetId="6">#REF!</definedName>
    <definedName name="End_1" localSheetId="5">#REF!</definedName>
    <definedName name="End_1" localSheetId="3">#REF!</definedName>
    <definedName name="End_1" localSheetId="4">#REF!</definedName>
    <definedName name="End_1">#REF!</definedName>
    <definedName name="End_10" localSheetId="6">#REF!</definedName>
    <definedName name="End_10" localSheetId="5">#REF!</definedName>
    <definedName name="End_10" localSheetId="3">#REF!</definedName>
    <definedName name="End_10" localSheetId="4">#REF!</definedName>
    <definedName name="End_10">#REF!</definedName>
    <definedName name="End_11" localSheetId="6">#REF!</definedName>
    <definedName name="End_11" localSheetId="5">#REF!</definedName>
    <definedName name="End_11" localSheetId="3">#REF!</definedName>
    <definedName name="End_11" localSheetId="4">#REF!</definedName>
    <definedName name="End_11">#REF!</definedName>
    <definedName name="End_12" localSheetId="6">#REF!</definedName>
    <definedName name="End_12" localSheetId="5">#REF!</definedName>
    <definedName name="End_12" localSheetId="3">#REF!</definedName>
    <definedName name="End_12" localSheetId="4">#REF!</definedName>
    <definedName name="End_12">#REF!</definedName>
    <definedName name="End_13" localSheetId="6">#REF!</definedName>
    <definedName name="End_13" localSheetId="5">#REF!</definedName>
    <definedName name="End_13" localSheetId="3">#REF!</definedName>
    <definedName name="End_13" localSheetId="4">#REF!</definedName>
    <definedName name="End_13">#REF!</definedName>
    <definedName name="End_2" localSheetId="6">#REF!</definedName>
    <definedName name="End_2" localSheetId="5">#REF!</definedName>
    <definedName name="End_2" localSheetId="3">#REF!</definedName>
    <definedName name="End_2" localSheetId="4">#REF!</definedName>
    <definedName name="End_2">#REF!</definedName>
    <definedName name="End_3" localSheetId="6">#REF!</definedName>
    <definedName name="End_3" localSheetId="5">#REF!</definedName>
    <definedName name="End_3" localSheetId="3">#REF!</definedName>
    <definedName name="End_3" localSheetId="4">#REF!</definedName>
    <definedName name="End_3">#REF!</definedName>
    <definedName name="End_4" localSheetId="6">#REF!</definedName>
    <definedName name="End_4" localSheetId="5">#REF!</definedName>
    <definedName name="End_4" localSheetId="3">#REF!</definedName>
    <definedName name="End_4" localSheetId="4">#REF!</definedName>
    <definedName name="End_4">#REF!</definedName>
    <definedName name="End_5" localSheetId="6">#REF!</definedName>
    <definedName name="End_5" localSheetId="5">#REF!</definedName>
    <definedName name="End_5" localSheetId="3">#REF!</definedName>
    <definedName name="End_5" localSheetId="4">#REF!</definedName>
    <definedName name="End_5">#REF!</definedName>
    <definedName name="End_6" localSheetId="6">#REF!</definedName>
    <definedName name="End_6" localSheetId="5">#REF!</definedName>
    <definedName name="End_6" localSheetId="3">#REF!</definedName>
    <definedName name="End_6" localSheetId="4">#REF!</definedName>
    <definedName name="End_6">#REF!</definedName>
    <definedName name="End_7" localSheetId="6">#REF!</definedName>
    <definedName name="End_7" localSheetId="5">#REF!</definedName>
    <definedName name="End_7" localSheetId="3">#REF!</definedName>
    <definedName name="End_7" localSheetId="4">#REF!</definedName>
    <definedName name="End_7">#REF!</definedName>
    <definedName name="End_8" localSheetId="6">#REF!</definedName>
    <definedName name="End_8" localSheetId="5">#REF!</definedName>
    <definedName name="End_8" localSheetId="3">#REF!</definedName>
    <definedName name="End_8" localSheetId="4">#REF!</definedName>
    <definedName name="End_8">#REF!</definedName>
    <definedName name="End_9" localSheetId="6">#REF!</definedName>
    <definedName name="End_9" localSheetId="5">#REF!</definedName>
    <definedName name="End_9" localSheetId="3">#REF!</definedName>
    <definedName name="End_9" localSheetId="4">#REF!</definedName>
    <definedName name="End_9">#REF!</definedName>
    <definedName name="_xlnm.Extract" localSheetId="6">#REF!</definedName>
    <definedName name="_xlnm.Extract" localSheetId="5">#REF!</definedName>
    <definedName name="_xlnm.Extract" localSheetId="3">#REF!</definedName>
    <definedName name="_xlnm.Extract" localSheetId="4">#REF!</definedName>
    <definedName name="_xlnm.Extract">#REF!</definedName>
    <definedName name="FP" localSheetId="6">#REF!</definedName>
    <definedName name="FP" localSheetId="5">#REF!</definedName>
    <definedName name="FP" localSheetId="3">#REF!</definedName>
    <definedName name="FP" localSheetId="4">#REF!</definedName>
    <definedName name="FP">#REF!</definedName>
    <definedName name="Gia_tien" localSheetId="6">#REF!</definedName>
    <definedName name="Gia_tien" localSheetId="5">#REF!</definedName>
    <definedName name="Gia_tien" localSheetId="3">#REF!</definedName>
    <definedName name="Gia_tien" localSheetId="4">#REF!</definedName>
    <definedName name="Gia_tien">#REF!</definedName>
    <definedName name="gia_tien_BTN" localSheetId="6">#REF!</definedName>
    <definedName name="gia_tien_BTN" localSheetId="5">#REF!</definedName>
    <definedName name="gia_tien_BTN" localSheetId="3">#REF!</definedName>
    <definedName name="gia_tien_BTN" localSheetId="4">#REF!</definedName>
    <definedName name="gia_tien_BTN">#REF!</definedName>
    <definedName name="h" localSheetId="6" hidden="1">{"'Sheet1'!$L$16"}</definedName>
    <definedName name="h" localSheetId="0" hidden="1">{"'Sheet1'!$L$16"}</definedName>
    <definedName name="h" localSheetId="5" hidden="1">{"'Sheet1'!$L$16"}</definedName>
    <definedName name="h" localSheetId="3" hidden="1">{"'Sheet1'!$L$16"}</definedName>
    <definedName name="h" localSheetId="4" hidden="1">{"'Sheet1'!$L$16"}</definedName>
    <definedName name="h" hidden="1">{"'Sheet1'!$L$16"}</definedName>
    <definedName name="Hanhkiem" localSheetId="6">#REF!</definedName>
    <definedName name="Hanhkiem" localSheetId="5">#REF!</definedName>
    <definedName name="Hanhkiem" localSheetId="3">#REF!</definedName>
    <definedName name="Hanhkiem" localSheetId="4">#REF!</definedName>
    <definedName name="Hanhkiem">#REF!</definedName>
    <definedName name="HapCKVA" localSheetId="6">#REF!</definedName>
    <definedName name="HapCKVA" localSheetId="5">#REF!</definedName>
    <definedName name="HapCKVA" localSheetId="3">#REF!</definedName>
    <definedName name="HapCKVA" localSheetId="4">#REF!</definedName>
    <definedName name="HapCKVA">#REF!</definedName>
    <definedName name="HapCKvar" localSheetId="6">#REF!</definedName>
    <definedName name="HapCKvar" localSheetId="5">#REF!</definedName>
    <definedName name="HapCKvar" localSheetId="3">#REF!</definedName>
    <definedName name="HapCKvar" localSheetId="4">#REF!</definedName>
    <definedName name="HapCKvar">#REF!</definedName>
    <definedName name="HapCKW" localSheetId="6">#REF!</definedName>
    <definedName name="HapCKW" localSheetId="5">#REF!</definedName>
    <definedName name="HapCKW" localSheetId="3">#REF!</definedName>
    <definedName name="HapCKW" localSheetId="4">#REF!</definedName>
    <definedName name="HapCKW">#REF!</definedName>
    <definedName name="HapIKVA" localSheetId="6">#REF!</definedName>
    <definedName name="HapIKVA" localSheetId="5">#REF!</definedName>
    <definedName name="HapIKVA" localSheetId="3">#REF!</definedName>
    <definedName name="HapIKVA" localSheetId="4">#REF!</definedName>
    <definedName name="HapIKVA">#REF!</definedName>
    <definedName name="HapIKvar" localSheetId="6">#REF!</definedName>
    <definedName name="HapIKvar" localSheetId="5">#REF!</definedName>
    <definedName name="HapIKvar" localSheetId="3">#REF!</definedName>
    <definedName name="HapIKvar" localSheetId="4">#REF!</definedName>
    <definedName name="HapIKvar">#REF!</definedName>
    <definedName name="HapIKW" localSheetId="6">#REF!</definedName>
    <definedName name="HapIKW" localSheetId="5">#REF!</definedName>
    <definedName name="HapIKW" localSheetId="3">#REF!</definedName>
    <definedName name="HapIKW" localSheetId="4">#REF!</definedName>
    <definedName name="HapIKW">#REF!</definedName>
    <definedName name="HapKVA" localSheetId="6">#REF!</definedName>
    <definedName name="HapKVA" localSheetId="5">#REF!</definedName>
    <definedName name="HapKVA" localSheetId="3">#REF!</definedName>
    <definedName name="HapKVA" localSheetId="4">#REF!</definedName>
    <definedName name="HapKVA">#REF!</definedName>
    <definedName name="HapSKVA" localSheetId="6">#REF!</definedName>
    <definedName name="HapSKVA" localSheetId="5">#REF!</definedName>
    <definedName name="HapSKVA" localSheetId="3">#REF!</definedName>
    <definedName name="HapSKVA" localSheetId="4">#REF!</definedName>
    <definedName name="HapSKVA">#REF!</definedName>
    <definedName name="HapSKW" localSheetId="6">#REF!</definedName>
    <definedName name="HapSKW" localSheetId="5">#REF!</definedName>
    <definedName name="HapSKW" localSheetId="3">#REF!</definedName>
    <definedName name="HapSKW" localSheetId="4">#REF!</definedName>
    <definedName name="HapSKW">#REF!</definedName>
    <definedName name="HH" localSheetId="6">#REF!</definedName>
    <definedName name="HH" localSheetId="5">#REF!</definedName>
    <definedName name="HH" localSheetId="3">#REF!</definedName>
    <definedName name="HH" localSheetId="4">#REF!</definedName>
    <definedName name="HH">#REF!</definedName>
    <definedName name="Hocluc" localSheetId="6">#REF!</definedName>
    <definedName name="Hocluc" localSheetId="5">#REF!</definedName>
    <definedName name="Hocluc" localSheetId="3">#REF!</definedName>
    <definedName name="Hocluc" localSheetId="4">#REF!</definedName>
    <definedName name="Hocluc">#REF!</definedName>
    <definedName name="HOME_MANP" localSheetId="6">#REF!</definedName>
    <definedName name="HOME_MANP" localSheetId="5">#REF!</definedName>
    <definedName name="HOME_MANP" localSheetId="3">#REF!</definedName>
    <definedName name="HOME_MANP" localSheetId="4">#REF!</definedName>
    <definedName name="HOME_MANP">#REF!</definedName>
    <definedName name="HOMEOFFICE_COST" localSheetId="6">#REF!</definedName>
    <definedName name="HOMEOFFICE_COST" localSheetId="5">#REF!</definedName>
    <definedName name="HOMEOFFICE_COST" localSheetId="3">#REF!</definedName>
    <definedName name="HOMEOFFICE_COST" localSheetId="4">#REF!</definedName>
    <definedName name="HOMEOFFICE_COST">#REF!</definedName>
    <definedName name="HTML_CodePage" hidden="1">950</definedName>
    <definedName name="HTML_Control" localSheetId="6" hidden="1">{"'Sheet1'!$L$16"}</definedName>
    <definedName name="HTML_Control" localSheetId="0" hidden="1">{"'Sheet1'!$L$16"}</definedName>
    <definedName name="HTML_Control" localSheetId="5" hidden="1">{"'Sheet1'!$L$16"}</definedName>
    <definedName name="HTML_Control" localSheetId="3" hidden="1">{"'Sheet1'!$L$16"}</definedName>
    <definedName name="HTML_Control" localSheetId="4" hidden="1">{"'Sheet1'!$L$16"}</definedName>
    <definedName name="HTML_Control" hidden="1">{"'Sheet1'!$L$16"}</definedName>
    <definedName name="HTML_Description" hidden="1">""</definedName>
    <definedName name="HTML_Email" hidden="1">""</definedName>
    <definedName name="HTML_Header" hidden="1">"Sheet1"</definedName>
    <definedName name="HTML_LastUpdate" hidden="1">"2000/9/14"</definedName>
    <definedName name="HTML_LineAfter" hidden="1">FALSE</definedName>
    <definedName name="HTML_LineBefore" hidden="1">FALSE</definedName>
    <definedName name="HTML_Name" hidden="1">"J.C.WONG"</definedName>
    <definedName name="HTML_OBDlg2" hidden="1">TRUE</definedName>
    <definedName name="HTML_OBDlg4" hidden="1">TRUE</definedName>
    <definedName name="HTML_OS" hidden="1">0</definedName>
    <definedName name="HTML_PathFile" hidden="1">"C:\2689\Q\國內\00q3961台化龍德PTA3建造\MyHTML.htm"</definedName>
    <definedName name="HTML_Title" hidden="1">"00Q3961-SUM"</definedName>
    <definedName name="huy" localSheetId="6" hidden="1">{"'Sheet1'!$L$16"}</definedName>
    <definedName name="huy" localSheetId="0" hidden="1">{"'Sheet1'!$L$16"}</definedName>
    <definedName name="huy" localSheetId="5" hidden="1">{"'Sheet1'!$L$16"}</definedName>
    <definedName name="huy" localSheetId="3" hidden="1">{"'Sheet1'!$L$16"}</definedName>
    <definedName name="huy" localSheetId="4" hidden="1">{"'Sheet1'!$L$16"}</definedName>
    <definedName name="huy" hidden="1">{"'Sheet1'!$L$16"}</definedName>
    <definedName name="I" localSheetId="6">#REF!</definedName>
    <definedName name="I" localSheetId="5">#REF!</definedName>
    <definedName name="I" localSheetId="3">#REF!</definedName>
    <definedName name="I" localSheetId="4">#REF!</definedName>
    <definedName name="I">#REF!</definedName>
    <definedName name="I_A" localSheetId="6">#REF!</definedName>
    <definedName name="I_A" localSheetId="5">#REF!</definedName>
    <definedName name="I_A" localSheetId="3">#REF!</definedName>
    <definedName name="I_A" localSheetId="4">#REF!</definedName>
    <definedName name="I_A">#REF!</definedName>
    <definedName name="I_B" localSheetId="6">#REF!</definedName>
    <definedName name="I_B" localSheetId="5">#REF!</definedName>
    <definedName name="I_B" localSheetId="3">#REF!</definedName>
    <definedName name="I_B" localSheetId="4">#REF!</definedName>
    <definedName name="I_B">#REF!</definedName>
    <definedName name="I_c" localSheetId="6">#REF!</definedName>
    <definedName name="I_c" localSheetId="5">#REF!</definedName>
    <definedName name="I_c" localSheetId="3">#REF!</definedName>
    <definedName name="I_c" localSheetId="4">#REF!</definedName>
    <definedName name="I_c">#REF!</definedName>
    <definedName name="IDLAB_COST" localSheetId="6">#REF!</definedName>
    <definedName name="IDLAB_COST" localSheetId="5">#REF!</definedName>
    <definedName name="IDLAB_COST" localSheetId="3">#REF!</definedName>
    <definedName name="IDLAB_COST" localSheetId="4">#REF!</definedName>
    <definedName name="IDLAB_COST">#REF!</definedName>
    <definedName name="II_A" localSheetId="6">#REF!</definedName>
    <definedName name="II_A" localSheetId="5">#REF!</definedName>
    <definedName name="II_A" localSheetId="3">#REF!</definedName>
    <definedName name="II_A" localSheetId="4">#REF!</definedName>
    <definedName name="II_A">#REF!</definedName>
    <definedName name="II_B" localSheetId="6">#REF!</definedName>
    <definedName name="II_B" localSheetId="5">#REF!</definedName>
    <definedName name="II_B" localSheetId="3">#REF!</definedName>
    <definedName name="II_B" localSheetId="4">#REF!</definedName>
    <definedName name="II_B">#REF!</definedName>
    <definedName name="II_c" localSheetId="6">#REF!</definedName>
    <definedName name="II_c" localSheetId="5">#REF!</definedName>
    <definedName name="II_c" localSheetId="3">#REF!</definedName>
    <definedName name="II_c" localSheetId="4">#REF!</definedName>
    <definedName name="II_c">#REF!</definedName>
    <definedName name="III_a" localSheetId="6">#REF!</definedName>
    <definedName name="III_a" localSheetId="5">#REF!</definedName>
    <definedName name="III_a" localSheetId="3">#REF!</definedName>
    <definedName name="III_a" localSheetId="4">#REF!</definedName>
    <definedName name="III_a">#REF!</definedName>
    <definedName name="III_B" localSheetId="6">#REF!</definedName>
    <definedName name="III_B" localSheetId="5">#REF!</definedName>
    <definedName name="III_B" localSheetId="3">#REF!</definedName>
    <definedName name="III_B" localSheetId="4">#REF!</definedName>
    <definedName name="III_B">#REF!</definedName>
    <definedName name="III_c" localSheetId="6">#REF!</definedName>
    <definedName name="III_c" localSheetId="5">#REF!</definedName>
    <definedName name="III_c" localSheetId="3">#REF!</definedName>
    <definedName name="III_c" localSheetId="4">#REF!</definedName>
    <definedName name="III_c">#REF!</definedName>
    <definedName name="INDMANP" localSheetId="6">#REF!</definedName>
    <definedName name="INDMANP" localSheetId="5">#REF!</definedName>
    <definedName name="INDMANP" localSheetId="3">#REF!</definedName>
    <definedName name="INDMANP" localSheetId="4">#REF!</definedName>
    <definedName name="INDMANP">#REF!</definedName>
    <definedName name="INTH" localSheetId="6">#REF!</definedName>
    <definedName name="INTH" localSheetId="5">#REF!</definedName>
    <definedName name="INTH" localSheetId="3">#REF!</definedName>
    <definedName name="INTH" localSheetId="4">#REF!</definedName>
    <definedName name="INTH">#REF!</definedName>
    <definedName name="IO" localSheetId="6">#REF!</definedName>
    <definedName name="IO" localSheetId="5">#REF!</definedName>
    <definedName name="IO" localSheetId="3">#REF!</definedName>
    <definedName name="IO" localSheetId="4">#REF!</definedName>
    <definedName name="IO">#REF!</definedName>
    <definedName name="j356C8" localSheetId="6">#REF!</definedName>
    <definedName name="j356C8" localSheetId="5">#REF!</definedName>
    <definedName name="j356C8" localSheetId="3">#REF!</definedName>
    <definedName name="j356C8" localSheetId="4">#REF!</definedName>
    <definedName name="j356C8">#REF!</definedName>
    <definedName name="Khoa1" hidden="1">#REF!</definedName>
    <definedName name="m" localSheetId="6">#REF!</definedName>
    <definedName name="m" localSheetId="5">#REF!</definedName>
    <definedName name="m" localSheetId="3">#REF!</definedName>
    <definedName name="m" localSheetId="4">#REF!</definedName>
    <definedName name="m">#REF!</definedName>
    <definedName name="MAJ_CON_EQP" localSheetId="6">#REF!</definedName>
    <definedName name="MAJ_CON_EQP" localSheetId="5">#REF!</definedName>
    <definedName name="MAJ_CON_EQP" localSheetId="3">#REF!</definedName>
    <definedName name="MAJ_CON_EQP" localSheetId="4">#REF!</definedName>
    <definedName name="MAJ_CON_EQP">#REF!</definedName>
    <definedName name="MAT" localSheetId="6">#REF!</definedName>
    <definedName name="MAT" localSheetId="5">#REF!</definedName>
    <definedName name="MAT" localSheetId="3">#REF!</definedName>
    <definedName name="MAT" localSheetId="4">#REF!</definedName>
    <definedName name="MAT">#REF!</definedName>
    <definedName name="MF" localSheetId="6">#REF!</definedName>
    <definedName name="MF" localSheetId="5">#REF!</definedName>
    <definedName name="MF" localSheetId="3">#REF!</definedName>
    <definedName name="MF" localSheetId="4">#REF!</definedName>
    <definedName name="MF">#REF!</definedName>
    <definedName name="MG_A" localSheetId="6">#REF!</definedName>
    <definedName name="MG_A" localSheetId="5">#REF!</definedName>
    <definedName name="MG_A" localSheetId="3">#REF!</definedName>
    <definedName name="MG_A" localSheetId="4">#REF!</definedName>
    <definedName name="MG_A">#REF!</definedName>
    <definedName name="NET" localSheetId="6">#REF!</definedName>
    <definedName name="NET" localSheetId="5">#REF!</definedName>
    <definedName name="NET" localSheetId="3">#REF!</definedName>
    <definedName name="NET" localSheetId="4">#REF!</definedName>
    <definedName name="NET">#REF!</definedName>
    <definedName name="NET_1" localSheetId="6">#REF!</definedName>
    <definedName name="NET_1" localSheetId="5">#REF!</definedName>
    <definedName name="NET_1" localSheetId="3">#REF!</definedName>
    <definedName name="NET_1" localSheetId="4">#REF!</definedName>
    <definedName name="NET_1">#REF!</definedName>
    <definedName name="NET_ANA" localSheetId="6">#REF!</definedName>
    <definedName name="NET_ANA" localSheetId="5">#REF!</definedName>
    <definedName name="NET_ANA" localSheetId="3">#REF!</definedName>
    <definedName name="NET_ANA" localSheetId="4">#REF!</definedName>
    <definedName name="NET_ANA">#REF!</definedName>
    <definedName name="NET_ANA_1" localSheetId="6">#REF!</definedName>
    <definedName name="NET_ANA_1" localSheetId="5">#REF!</definedName>
    <definedName name="NET_ANA_1" localSheetId="3">#REF!</definedName>
    <definedName name="NET_ANA_1" localSheetId="4">#REF!</definedName>
    <definedName name="NET_ANA_1">#REF!</definedName>
    <definedName name="NET_ANA_2" localSheetId="6">#REF!</definedName>
    <definedName name="NET_ANA_2" localSheetId="5">#REF!</definedName>
    <definedName name="NET_ANA_2" localSheetId="3">#REF!</definedName>
    <definedName name="NET_ANA_2" localSheetId="4">#REF!</definedName>
    <definedName name="NET_ANA_2">#REF!</definedName>
    <definedName name="No" localSheetId="6">#REF!</definedName>
    <definedName name="No" localSheetId="5">#REF!</definedName>
    <definedName name="No" localSheetId="3">#REF!</definedName>
    <definedName name="No" localSheetId="4">#REF!</definedName>
    <definedName name="No">#REF!</definedName>
    <definedName name="NH" localSheetId="6">#REF!</definedName>
    <definedName name="NH" localSheetId="5">#REF!</definedName>
    <definedName name="NH" localSheetId="3">#REF!</definedName>
    <definedName name="NH" localSheetId="4">#REF!</definedName>
    <definedName name="NH">#REF!</definedName>
    <definedName name="NHot" localSheetId="6">#REF!</definedName>
    <definedName name="NHot" localSheetId="5">#REF!</definedName>
    <definedName name="NHot" localSheetId="3">#REF!</definedName>
    <definedName name="NHot" localSheetId="4">#REF!</definedName>
    <definedName name="NHot">#REF!</definedName>
    <definedName name="P" localSheetId="6">#REF!</definedName>
    <definedName name="P" localSheetId="5">#REF!</definedName>
    <definedName name="P" localSheetId="3">#REF!</definedName>
    <definedName name="P" localSheetId="4">#REF!</definedName>
    <definedName name="P">#REF!</definedName>
    <definedName name="PA" localSheetId="6">#REF!</definedName>
    <definedName name="PA" localSheetId="5">#REF!</definedName>
    <definedName name="PA" localSheetId="3">#REF!</definedName>
    <definedName name="PA" localSheetId="4">#REF!</definedName>
    <definedName name="PA">#REF!</definedName>
    <definedName name="PEJM" localSheetId="6">#REF!</definedName>
    <definedName name="PEJM" localSheetId="5">#REF!</definedName>
    <definedName name="PEJM" localSheetId="3">#REF!</definedName>
    <definedName name="PEJM" localSheetId="4">#REF!</definedName>
    <definedName name="PEJM">#REF!</definedName>
    <definedName name="PF" localSheetId="6">#REF!</definedName>
    <definedName name="PF" localSheetId="5">#REF!</definedName>
    <definedName name="PF" localSheetId="3">#REF!</definedName>
    <definedName name="PF" localSheetId="4">#REF!</definedName>
    <definedName name="PF">#REF!</definedName>
    <definedName name="_xlnm.Print_Area" localSheetId="6">#REF!</definedName>
    <definedName name="_xlnm.Print_Area" localSheetId="5">#REF!</definedName>
    <definedName name="_xlnm.Print_Area" localSheetId="3">#REF!</definedName>
    <definedName name="_xlnm.Print_Area" localSheetId="4">#REF!</definedName>
    <definedName name="_xlnm.Print_Area">#REF!</definedName>
    <definedName name="Print_Area_MI" localSheetId="6">#REF!</definedName>
    <definedName name="Print_Area_MI" localSheetId="5">#REF!</definedName>
    <definedName name="Print_Area_MI" localSheetId="3">#REF!</definedName>
    <definedName name="Print_Area_MI" localSheetId="4">#REF!</definedName>
    <definedName name="Print_Area_MI">#REF!</definedName>
    <definedName name="_xlnm.Print_Titles" localSheetId="6">#REF!</definedName>
    <definedName name="_xlnm.Print_Titles" localSheetId="5">#REF!</definedName>
    <definedName name="_xlnm.Print_Titles" localSheetId="3">#REF!</definedName>
    <definedName name="_xlnm.Print_Titles" localSheetId="4">#REF!</definedName>
    <definedName name="_xlnm.Print_Titles">#REF!</definedName>
    <definedName name="Print_Titles_MI" localSheetId="6">#REF!</definedName>
    <definedName name="Print_Titles_MI" localSheetId="5">#REF!</definedName>
    <definedName name="Print_Titles_MI" localSheetId="3">#REF!</definedName>
    <definedName name="Print_Titles_MI" localSheetId="4">#REF!</definedName>
    <definedName name="Print_Titles_MI">#REF!</definedName>
    <definedName name="PRINTA" localSheetId="6">#REF!</definedName>
    <definedName name="PRINTA" localSheetId="5">#REF!</definedName>
    <definedName name="PRINTA" localSheetId="3">#REF!</definedName>
    <definedName name="PRINTA" localSheetId="4">#REF!</definedName>
    <definedName name="PRINTA">#REF!</definedName>
    <definedName name="PRINTB" localSheetId="6">#REF!</definedName>
    <definedName name="PRINTB" localSheetId="5">#REF!</definedName>
    <definedName name="PRINTB" localSheetId="3">#REF!</definedName>
    <definedName name="PRINTB" localSheetId="4">#REF!</definedName>
    <definedName name="PRINTB">#REF!</definedName>
    <definedName name="PRINTC" localSheetId="6">#REF!</definedName>
    <definedName name="PRINTC" localSheetId="5">#REF!</definedName>
    <definedName name="PRINTC" localSheetId="3">#REF!</definedName>
    <definedName name="PRINTC" localSheetId="4">#REF!</definedName>
    <definedName name="PRINTC">#REF!</definedName>
    <definedName name="prjName" localSheetId="6">#REF!</definedName>
    <definedName name="prjName" localSheetId="5">#REF!</definedName>
    <definedName name="prjName" localSheetId="3">#REF!</definedName>
    <definedName name="prjName" localSheetId="4">#REF!</definedName>
    <definedName name="prjName">#REF!</definedName>
    <definedName name="prjNo" localSheetId="6">#REF!</definedName>
    <definedName name="prjNo" localSheetId="5">#REF!</definedName>
    <definedName name="prjNo" localSheetId="3">#REF!</definedName>
    <definedName name="prjNo" localSheetId="4">#REF!</definedName>
    <definedName name="prjNo">#REF!</definedName>
    <definedName name="PROPOSAL" localSheetId="6">#REF!</definedName>
    <definedName name="PROPOSAL" localSheetId="5">#REF!</definedName>
    <definedName name="PROPOSAL" localSheetId="3">#REF!</definedName>
    <definedName name="PROPOSAL" localSheetId="4">#REF!</definedName>
    <definedName name="PROPOSAL">#REF!</definedName>
    <definedName name="Phuong" localSheetId="6">#REF!</definedName>
    <definedName name="Phuong" localSheetId="5">#REF!</definedName>
    <definedName name="Phuong" localSheetId="3">#REF!</definedName>
    <definedName name="Phuong" localSheetId="4">#REF!</definedName>
    <definedName name="Phuong">#REF!</definedName>
    <definedName name="qhpx">QHPX!$A$2:$A$323</definedName>
    <definedName name="qwe" localSheetId="6" hidden="1">{"'Sheet1'!$L$16"}</definedName>
    <definedName name="qwe" localSheetId="5" hidden="1">{"'Sheet1'!$L$16"}</definedName>
    <definedName name="qwe" localSheetId="3" hidden="1">{"'Sheet1'!$L$16"}</definedName>
    <definedName name="qwe" localSheetId="4" hidden="1">{"'Sheet1'!$L$16"}</definedName>
    <definedName name="qwe" hidden="1">{"'Sheet1'!$L$16"}</definedName>
    <definedName name="Quan" localSheetId="6">#REF!</definedName>
    <definedName name="Quan" localSheetId="5">#REF!</definedName>
    <definedName name="Quan" localSheetId="3">#REF!</definedName>
    <definedName name="Quan" localSheetId="4">#REF!</definedName>
    <definedName name="Quan">#REF!</definedName>
    <definedName name="RT" localSheetId="6">#REF!</definedName>
    <definedName name="RT" localSheetId="5">#REF!</definedName>
    <definedName name="RT" localSheetId="3">#REF!</definedName>
    <definedName name="RT" localSheetId="4">#REF!</definedName>
    <definedName name="RT">#REF!</definedName>
    <definedName name="SL" localSheetId="6">#REF!</definedName>
    <definedName name="SL" localSheetId="5">#REF!</definedName>
    <definedName name="SL" localSheetId="3">#REF!</definedName>
    <definedName name="SL" localSheetId="4">#REF!</definedName>
    <definedName name="SL">#REF!</definedName>
    <definedName name="SORT" localSheetId="6">#REF!</definedName>
    <definedName name="SORT" localSheetId="5">#REF!</definedName>
    <definedName name="SORT" localSheetId="3">#REF!</definedName>
    <definedName name="SORT" localSheetId="4">#REF!</definedName>
    <definedName name="SORT">#REF!</definedName>
    <definedName name="SP" localSheetId="6">#REF!</definedName>
    <definedName name="SP" localSheetId="5">#REF!</definedName>
    <definedName name="SP" localSheetId="3">#REF!</definedName>
    <definedName name="SP" localSheetId="4">#REF!</definedName>
    <definedName name="SP">#REF!</definedName>
    <definedName name="SPEC" localSheetId="6">#REF!</definedName>
    <definedName name="SPEC" localSheetId="5">#REF!</definedName>
    <definedName name="SPEC" localSheetId="3">#REF!</definedName>
    <definedName name="SPEC" localSheetId="4">#REF!</definedName>
    <definedName name="SPEC">#REF!</definedName>
    <definedName name="SPECSUMMARY" localSheetId="6">#REF!</definedName>
    <definedName name="SPECSUMMARY" localSheetId="5">#REF!</definedName>
    <definedName name="SPECSUMMARY" localSheetId="3">#REF!</definedName>
    <definedName name="SPECSUMMARY" localSheetId="4">#REF!</definedName>
    <definedName name="SPECSUMMARY">#REF!</definedName>
    <definedName name="Start_1" localSheetId="6">#REF!</definedName>
    <definedName name="Start_1" localSheetId="5">#REF!</definedName>
    <definedName name="Start_1" localSheetId="3">#REF!</definedName>
    <definedName name="Start_1" localSheetId="4">#REF!</definedName>
    <definedName name="Start_1">#REF!</definedName>
    <definedName name="Start_10" localSheetId="6">#REF!</definedName>
    <definedName name="Start_10" localSheetId="5">#REF!</definedName>
    <definedName name="Start_10" localSheetId="3">#REF!</definedName>
    <definedName name="Start_10" localSheetId="4">#REF!</definedName>
    <definedName name="Start_10">#REF!</definedName>
    <definedName name="Start_11" localSheetId="6">#REF!</definedName>
    <definedName name="Start_11" localSheetId="5">#REF!</definedName>
    <definedName name="Start_11" localSheetId="3">#REF!</definedName>
    <definedName name="Start_11" localSheetId="4">#REF!</definedName>
    <definedName name="Start_11">#REF!</definedName>
    <definedName name="Start_12" localSheetId="6">#REF!</definedName>
    <definedName name="Start_12" localSheetId="5">#REF!</definedName>
    <definedName name="Start_12" localSheetId="3">#REF!</definedName>
    <definedName name="Start_12" localSheetId="4">#REF!</definedName>
    <definedName name="Start_12">#REF!</definedName>
    <definedName name="Start_13" localSheetId="6">#REF!</definedName>
    <definedName name="Start_13" localSheetId="5">#REF!</definedName>
    <definedName name="Start_13" localSheetId="3">#REF!</definedName>
    <definedName name="Start_13" localSheetId="4">#REF!</definedName>
    <definedName name="Start_13">#REF!</definedName>
    <definedName name="Start_2" localSheetId="6">#REF!</definedName>
    <definedName name="Start_2" localSheetId="5">#REF!</definedName>
    <definedName name="Start_2" localSheetId="3">#REF!</definedName>
    <definedName name="Start_2" localSheetId="4">#REF!</definedName>
    <definedName name="Start_2">#REF!</definedName>
    <definedName name="Start_3" localSheetId="6">#REF!</definedName>
    <definedName name="Start_3" localSheetId="5">#REF!</definedName>
    <definedName name="Start_3" localSheetId="3">#REF!</definedName>
    <definedName name="Start_3" localSheetId="4">#REF!</definedName>
    <definedName name="Start_3">#REF!</definedName>
    <definedName name="Start_4" localSheetId="6">#REF!</definedName>
    <definedName name="Start_4" localSheetId="5">#REF!</definedName>
    <definedName name="Start_4" localSheetId="3">#REF!</definedName>
    <definedName name="Start_4" localSheetId="4">#REF!</definedName>
    <definedName name="Start_4">#REF!</definedName>
    <definedName name="Start_5" localSheetId="6">#REF!</definedName>
    <definedName name="Start_5" localSheetId="5">#REF!</definedName>
    <definedName name="Start_5" localSheetId="3">#REF!</definedName>
    <definedName name="Start_5" localSheetId="4">#REF!</definedName>
    <definedName name="Start_5">#REF!</definedName>
    <definedName name="Start_6" localSheetId="6">#REF!</definedName>
    <definedName name="Start_6" localSheetId="5">#REF!</definedName>
    <definedName name="Start_6" localSheetId="3">#REF!</definedName>
    <definedName name="Start_6" localSheetId="4">#REF!</definedName>
    <definedName name="Start_6">#REF!</definedName>
    <definedName name="Start_7" localSheetId="6">#REF!</definedName>
    <definedName name="Start_7" localSheetId="5">#REF!</definedName>
    <definedName name="Start_7" localSheetId="3">#REF!</definedName>
    <definedName name="Start_7" localSheetId="4">#REF!</definedName>
    <definedName name="Start_7">#REF!</definedName>
    <definedName name="Start_8" localSheetId="6">#REF!</definedName>
    <definedName name="Start_8" localSheetId="5">#REF!</definedName>
    <definedName name="Start_8" localSheetId="3">#REF!</definedName>
    <definedName name="Start_8" localSheetId="4">#REF!</definedName>
    <definedName name="Start_8">#REF!</definedName>
    <definedName name="Start_9" localSheetId="6">#REF!</definedName>
    <definedName name="Start_9" localSheetId="5">#REF!</definedName>
    <definedName name="Start_9" localSheetId="3">#REF!</definedName>
    <definedName name="Start_9" localSheetId="4">#REF!</definedName>
    <definedName name="Start_9">#REF!</definedName>
    <definedName name="SUM" localSheetId="6">#REF!,#REF!</definedName>
    <definedName name="SUM" localSheetId="5">#REF!,#REF!</definedName>
    <definedName name="SUM" localSheetId="3">#REF!,#REF!</definedName>
    <definedName name="SUM" localSheetId="4">#REF!,#REF!</definedName>
    <definedName name="SUM">#REF!,#REF!</definedName>
    <definedName name="SUMMARY" localSheetId="6">#REF!</definedName>
    <definedName name="SUMMARY" localSheetId="5">#REF!</definedName>
    <definedName name="SUMMARY" localSheetId="3">#REF!</definedName>
    <definedName name="SUMMARY" localSheetId="4">#REF!</definedName>
    <definedName name="SUMMARY">#REF!</definedName>
    <definedName name="T" localSheetId="6">#REF!</definedName>
    <definedName name="T" localSheetId="5">#REF!</definedName>
    <definedName name="T" localSheetId="3">#REF!</definedName>
    <definedName name="T" localSheetId="4">#REF!</definedName>
    <definedName name="T">#REF!</definedName>
    <definedName name="TaxTV">10%</definedName>
    <definedName name="TaxXL">5%</definedName>
    <definedName name="test" localSheetId="6">#REF!</definedName>
    <definedName name="test" localSheetId="5">#REF!</definedName>
    <definedName name="test" localSheetId="3">#REF!</definedName>
    <definedName name="test" localSheetId="4">#REF!</definedName>
    <definedName name="test">#REF!</definedName>
    <definedName name="Tien" localSheetId="6">#REF!</definedName>
    <definedName name="Tien" localSheetId="5">#REF!</definedName>
    <definedName name="Tien" localSheetId="3">#REF!</definedName>
    <definedName name="Tien" localSheetId="4">#REF!</definedName>
    <definedName name="Tien">#REF!</definedName>
    <definedName name="TOTAL" localSheetId="6">#REF!</definedName>
    <definedName name="TOTAL" localSheetId="5">#REF!</definedName>
    <definedName name="TOTAL" localSheetId="3">#REF!</definedName>
    <definedName name="TOTAL" localSheetId="4">#REF!</definedName>
    <definedName name="TOTAL">#REF!</definedName>
    <definedName name="tp" localSheetId="6" hidden="1">{"'Sheet1'!$L$16"}</definedName>
    <definedName name="tp" localSheetId="5" hidden="1">{"'Sheet1'!$L$16"}</definedName>
    <definedName name="tp" localSheetId="3" hidden="1">{"'Sheet1'!$L$16"}</definedName>
    <definedName name="tp" localSheetId="4" hidden="1">{"'Sheet1'!$L$16"}</definedName>
    <definedName name="tp" hidden="1">{"'Sheet1'!$L$16"}</definedName>
    <definedName name="ty_le" localSheetId="6">#REF!</definedName>
    <definedName name="ty_le" localSheetId="5">#REF!</definedName>
    <definedName name="ty_le" localSheetId="3">#REF!</definedName>
    <definedName name="ty_le" localSheetId="4">#REF!</definedName>
    <definedName name="ty_le">#REF!</definedName>
    <definedName name="ty_le_BTN" localSheetId="6">#REF!</definedName>
    <definedName name="ty_le_BTN" localSheetId="5">#REF!</definedName>
    <definedName name="ty_le_BTN" localSheetId="3">#REF!</definedName>
    <definedName name="ty_le_BTN" localSheetId="4">#REF!</definedName>
    <definedName name="ty_le_BTN">#REF!</definedName>
    <definedName name="ThiSinhfull" localSheetId="6">#REF!</definedName>
    <definedName name="ThiSinhfull" localSheetId="5">#REF!</definedName>
    <definedName name="ThiSinhfull" localSheetId="3">#REF!</definedName>
    <definedName name="ThiSinhfull" localSheetId="4">#REF!</definedName>
    <definedName name="ThiSinhfull">#REF!</definedName>
    <definedName name="THK" localSheetId="6">#REF!</definedName>
    <definedName name="THK" localSheetId="5">#REF!</definedName>
    <definedName name="THK" localSheetId="3">#REF!</definedName>
    <definedName name="THK" localSheetId="4">#REF!</definedName>
    <definedName name="THK">#REF!</definedName>
    <definedName name="Tra_don_gia_KS" localSheetId="6">#REF!</definedName>
    <definedName name="Tra_don_gia_KS" localSheetId="5">#REF!</definedName>
    <definedName name="Tra_don_gia_KS" localSheetId="3">#REF!</definedName>
    <definedName name="Tra_don_gia_KS" localSheetId="4">#REF!</definedName>
    <definedName name="Tra_don_gia_KS">#REF!</definedName>
    <definedName name="Tracp" localSheetId="6">#REF!</definedName>
    <definedName name="Tracp" localSheetId="5">#REF!</definedName>
    <definedName name="Tracp" localSheetId="3">#REF!</definedName>
    <definedName name="Tracp" localSheetId="4">#REF!</definedName>
    <definedName name="Tracp">#REF!</definedName>
    <definedName name="Truong" localSheetId="6">#REF!</definedName>
    <definedName name="Truong" localSheetId="5">#REF!</definedName>
    <definedName name="Truong" localSheetId="3">#REF!</definedName>
    <definedName name="Truong" localSheetId="4">#REF!</definedName>
    <definedName name="Truong">#REF!</definedName>
    <definedName name="UP" localSheetId="6">#REF!,#REF!,#REF!,#REF!,#REF!,#REF!,#REF!,#REF!,#REF!,#REF!,#REF!</definedName>
    <definedName name="UP" localSheetId="5">#REF!,#REF!,#REF!,#REF!,#REF!,#REF!,#REF!,#REF!,#REF!,#REF!,#REF!</definedName>
    <definedName name="UP" localSheetId="3">#REF!,#REF!,#REF!,#REF!,#REF!,#REF!,#REF!,#REF!,#REF!,#REF!,#REF!</definedName>
    <definedName name="UP" localSheetId="4">#REF!,#REF!,#REF!,#REF!,#REF!,#REF!,#REF!,#REF!,#REF!,#REF!,#REF!</definedName>
    <definedName name="UP">#REF!,#REF!,#REF!,#REF!,#REF!,#REF!,#REF!,#REF!,#REF!,#REF!,#REF!</definedName>
    <definedName name="VARIINST" localSheetId="6">#REF!</definedName>
    <definedName name="VARIINST" localSheetId="5">#REF!</definedName>
    <definedName name="VARIINST" localSheetId="3">#REF!</definedName>
    <definedName name="VARIINST" localSheetId="4">#REF!</definedName>
    <definedName name="VARIINST">#REF!</definedName>
    <definedName name="VARIPURC" localSheetId="6">#REF!</definedName>
    <definedName name="VARIPURC" localSheetId="5">#REF!</definedName>
    <definedName name="VARIPURC" localSheetId="3">#REF!</definedName>
    <definedName name="VARIPURC" localSheetId="4">#REF!</definedName>
    <definedName name="VARIPURC">#REF!</definedName>
    <definedName name="VungSapXep" localSheetId="6">#REF!</definedName>
    <definedName name="VungSapXep" localSheetId="5">#REF!</definedName>
    <definedName name="VungSapXep" localSheetId="3">#REF!</definedName>
    <definedName name="VungSapXep" localSheetId="4">#REF!</definedName>
    <definedName name="VungSapXep">#REF!</definedName>
    <definedName name="W" localSheetId="6">#REF!</definedName>
    <definedName name="W" localSheetId="5">#REF!</definedName>
    <definedName name="W" localSheetId="3">#REF!</definedName>
    <definedName name="W" localSheetId="4">#REF!</definedName>
    <definedName name="W">#REF!</definedName>
    <definedName name="ww" localSheetId="6" hidden="1">{"'Sheet1'!$L$16"}</definedName>
    <definedName name="ww" localSheetId="5" hidden="1">{"'Sheet1'!$L$16"}</definedName>
    <definedName name="ww" localSheetId="3" hidden="1">{"'Sheet1'!$L$16"}</definedName>
    <definedName name="ww" localSheetId="4" hidden="1">{"'Sheet1'!$L$16"}</definedName>
    <definedName name="ww" hidden="1">{"'Sheet1'!$L$16"}</definedName>
    <definedName name="X" localSheetId="6">#REF!</definedName>
    <definedName name="X" localSheetId="5">#REF!</definedName>
    <definedName name="X" localSheetId="3">#REF!</definedName>
    <definedName name="X" localSheetId="4">#REF!</definedName>
    <definedName name="X">#REF!</definedName>
    <definedName name="Z" localSheetId="6">#REF!</definedName>
    <definedName name="Z" localSheetId="5">#REF!</definedName>
    <definedName name="Z" localSheetId="3">#REF!</definedName>
    <definedName name="Z" localSheetId="4">#REF!</definedName>
    <definedName name="Z">#REF!</definedName>
    <definedName name="ZYX" localSheetId="6">#REF!</definedName>
    <definedName name="ZYX" localSheetId="5">#REF!</definedName>
    <definedName name="ZYX" localSheetId="3">#REF!</definedName>
    <definedName name="ZYX" localSheetId="4">#REF!</definedName>
    <definedName name="ZYX">#REF!</definedName>
    <definedName name="ZZZ" localSheetId="6">#REF!</definedName>
    <definedName name="ZZZ" localSheetId="5">#REF!</definedName>
    <definedName name="ZZZ" localSheetId="3">#REF!</definedName>
    <definedName name="ZZZ" localSheetId="4">#REF!</definedName>
    <definedName name="ZZZ">#REF!</definedName>
  </definedNames>
  <calcPr calcId="144525"/>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D137" i="8" l="1"/>
  <c r="H173" i="8" l="1"/>
  <c r="H125" i="8" l="1"/>
  <c r="O105" i="8" l="1"/>
  <c r="O106" i="8"/>
  <c r="O107" i="8"/>
  <c r="H142" i="2" l="1"/>
  <c r="H143" i="2"/>
  <c r="H144" i="2"/>
  <c r="H145" i="2"/>
  <c r="H146" i="2"/>
  <c r="H147" i="2"/>
  <c r="H148" i="2"/>
  <c r="H149" i="2"/>
  <c r="H150" i="2"/>
  <c r="H151" i="2"/>
  <c r="H152" i="2"/>
  <c r="H153" i="2"/>
  <c r="H154" i="2"/>
  <c r="H155" i="2"/>
  <c r="H156" i="2"/>
  <c r="H157" i="2"/>
  <c r="H158" i="2"/>
  <c r="H159" i="2"/>
  <c r="H160" i="2"/>
  <c r="H161" i="2"/>
  <c r="H162" i="2"/>
  <c r="H163" i="2"/>
  <c r="H164" i="2"/>
  <c r="H165" i="2"/>
  <c r="H166" i="2"/>
  <c r="H167" i="2"/>
  <c r="H168" i="2"/>
  <c r="H169" i="2"/>
  <c r="H170" i="2"/>
  <c r="H171" i="2"/>
  <c r="H172" i="2"/>
  <c r="H173" i="2"/>
  <c r="H174" i="2"/>
  <c r="H175" i="2"/>
  <c r="H176" i="2"/>
  <c r="H177" i="2"/>
  <c r="H178" i="2"/>
  <c r="H179" i="2"/>
  <c r="H180" i="2"/>
  <c r="H181" i="2"/>
  <c r="H182" i="2"/>
  <c r="H183" i="2"/>
  <c r="H184" i="2"/>
  <c r="H185" i="2"/>
  <c r="H186" i="2"/>
  <c r="H187" i="2"/>
  <c r="H188" i="2"/>
  <c r="H189" i="2"/>
  <c r="H190" i="2"/>
  <c r="H191" i="2"/>
  <c r="H192" i="2"/>
  <c r="H193" i="2"/>
  <c r="H194" i="2"/>
  <c r="H195" i="2"/>
  <c r="H196" i="2"/>
  <c r="H197" i="2"/>
  <c r="H198" i="2"/>
  <c r="H199" i="2"/>
  <c r="H200" i="2"/>
  <c r="H201" i="2"/>
  <c r="F14" i="4" l="1"/>
  <c r="F5" i="4"/>
  <c r="F6" i="4"/>
  <c r="F7" i="4"/>
  <c r="F8" i="4"/>
  <c r="F9" i="4"/>
  <c r="F10" i="4"/>
  <c r="F11" i="4"/>
  <c r="F12" i="4"/>
  <c r="F13" i="4"/>
  <c r="F15" i="4"/>
  <c r="F17" i="4"/>
  <c r="F18" i="4"/>
  <c r="F20" i="4"/>
  <c r="K14" i="4"/>
  <c r="K5" i="4"/>
  <c r="K6" i="4"/>
  <c r="K7" i="4"/>
  <c r="K8" i="4"/>
  <c r="K9" i="4"/>
  <c r="K10" i="4"/>
  <c r="K11" i="4"/>
  <c r="K12" i="4"/>
  <c r="K13" i="4"/>
  <c r="K15" i="4"/>
  <c r="K16" i="4"/>
  <c r="K19" i="4"/>
  <c r="K20" i="4"/>
  <c r="AC40" i="9"/>
  <c r="I38" i="9"/>
  <c r="I37" i="9"/>
  <c r="I36" i="9"/>
  <c r="H33" i="9"/>
  <c r="E33" i="9"/>
  <c r="D33" i="9"/>
  <c r="R31" i="9" s="1"/>
  <c r="R32" i="9"/>
  <c r="M32" i="9"/>
  <c r="G32" i="9"/>
  <c r="F32" i="9"/>
  <c r="G31" i="9"/>
  <c r="F31" i="9"/>
  <c r="G30" i="9"/>
  <c r="F30" i="9"/>
  <c r="G29" i="9"/>
  <c r="F29" i="9"/>
  <c r="G28" i="9"/>
  <c r="F28" i="9"/>
  <c r="G27" i="9"/>
  <c r="F27" i="9"/>
  <c r="G26" i="9"/>
  <c r="F26" i="9"/>
  <c r="G25" i="9"/>
  <c r="F25" i="9"/>
  <c r="G24" i="9"/>
  <c r="F24" i="9"/>
  <c r="G23" i="9"/>
  <c r="F23" i="9"/>
  <c r="G22" i="9"/>
  <c r="F22" i="9"/>
  <c r="G21" i="9"/>
  <c r="F21" i="9"/>
  <c r="G20" i="9"/>
  <c r="F20" i="9"/>
  <c r="G19" i="9"/>
  <c r="F19" i="9"/>
  <c r="C17" i="9"/>
  <c r="AB11" i="9"/>
  <c r="W11" i="9"/>
  <c r="B18" i="9" s="1"/>
  <c r="N11" i="9"/>
  <c r="F11" i="9"/>
  <c r="W7" i="9"/>
  <c r="B17" i="9" s="1"/>
  <c r="G17" i="9" s="1"/>
  <c r="P7" i="9"/>
  <c r="N7" i="9"/>
  <c r="G7" i="9"/>
  <c r="G5" i="9"/>
  <c r="J125" i="8"/>
  <c r="G169" i="8"/>
  <c r="J166" i="8"/>
  <c r="I170" i="8" s="1"/>
  <c r="I166" i="8"/>
  <c r="H166" i="8"/>
  <c r="G166" i="8"/>
  <c r="F166" i="8"/>
  <c r="E166" i="8"/>
  <c r="C166" i="8"/>
  <c r="K125" i="8"/>
  <c r="I125" i="8"/>
  <c r="H170" i="8"/>
  <c r="G125" i="8"/>
  <c r="F125" i="8"/>
  <c r="E125" i="8"/>
  <c r="C125" i="8"/>
  <c r="O123" i="8"/>
  <c r="O122" i="8"/>
  <c r="O121" i="8"/>
  <c r="O120" i="8"/>
  <c r="O119" i="8"/>
  <c r="O118" i="8"/>
  <c r="O117" i="8"/>
  <c r="O116" i="8"/>
  <c r="O115" i="8"/>
  <c r="O114" i="8"/>
  <c r="O113" i="8"/>
  <c r="O112" i="8"/>
  <c r="O111" i="8"/>
  <c r="O110" i="8"/>
  <c r="O109" i="8"/>
  <c r="O108" i="8"/>
  <c r="O104" i="8"/>
  <c r="O103" i="8"/>
  <c r="O102" i="8"/>
  <c r="O101" i="8"/>
  <c r="O100" i="8"/>
  <c r="O99" i="8"/>
  <c r="O98" i="8"/>
  <c r="O97" i="8"/>
  <c r="O96" i="8"/>
  <c r="O95" i="8"/>
  <c r="O94" i="8"/>
  <c r="O93" i="8"/>
  <c r="O92" i="8"/>
  <c r="O91" i="8"/>
  <c r="O90" i="8"/>
  <c r="O89" i="8"/>
  <c r="O88" i="8"/>
  <c r="O87" i="8"/>
  <c r="O86" i="8"/>
  <c r="O85" i="8"/>
  <c r="O84" i="8"/>
  <c r="O83" i="8"/>
  <c r="O82" i="8"/>
  <c r="O81" i="8"/>
  <c r="O80" i="8"/>
  <c r="O79" i="8"/>
  <c r="O78" i="8"/>
  <c r="O77" i="8"/>
  <c r="O76" i="8"/>
  <c r="J39" i="8"/>
  <c r="I39" i="8"/>
  <c r="H39" i="8"/>
  <c r="G39" i="8"/>
  <c r="F39" i="8"/>
  <c r="E39" i="8"/>
  <c r="D39" i="8"/>
  <c r="C39" i="8"/>
  <c r="M16" i="8"/>
  <c r="L16" i="8"/>
  <c r="AC11" i="9"/>
  <c r="AG11" i="9" s="1"/>
  <c r="R17" i="9"/>
  <c r="C18" i="9"/>
  <c r="C33" i="9" s="1"/>
  <c r="AB31" i="9" s="1"/>
  <c r="U17" i="9"/>
  <c r="W32" i="9" s="1"/>
  <c r="L21" i="6"/>
  <c r="K6" i="6"/>
  <c r="K7" i="6"/>
  <c r="K8" i="6"/>
  <c r="K9" i="6"/>
  <c r="K10" i="6"/>
  <c r="K11" i="6"/>
  <c r="K12" i="6"/>
  <c r="K13" i="6"/>
  <c r="K14" i="6"/>
  <c r="K15" i="6"/>
  <c r="K16" i="6"/>
  <c r="K19" i="6"/>
  <c r="K20" i="6"/>
  <c r="J21" i="6"/>
  <c r="I21" i="6"/>
  <c r="H21" i="6"/>
  <c r="G21" i="6"/>
  <c r="F5" i="6"/>
  <c r="F6" i="6"/>
  <c r="F7" i="6"/>
  <c r="F8" i="6"/>
  <c r="F9" i="6"/>
  <c r="F10" i="6"/>
  <c r="F11" i="6"/>
  <c r="F12" i="6"/>
  <c r="F13" i="6"/>
  <c r="F14" i="6"/>
  <c r="F15" i="6"/>
  <c r="F17" i="6"/>
  <c r="F18" i="6"/>
  <c r="F20" i="6"/>
  <c r="E21" i="6"/>
  <c r="D21" i="6"/>
  <c r="C21" i="6"/>
  <c r="B21" i="6"/>
  <c r="L1" i="6"/>
  <c r="L15" i="5"/>
  <c r="K5" i="5"/>
  <c r="K6" i="5"/>
  <c r="K7" i="5"/>
  <c r="K8" i="5"/>
  <c r="K9" i="5"/>
  <c r="K10" i="5"/>
  <c r="K11" i="5"/>
  <c r="K12" i="5"/>
  <c r="K13" i="5"/>
  <c r="K14" i="5"/>
  <c r="J15" i="5"/>
  <c r="I15" i="5"/>
  <c r="H15" i="5"/>
  <c r="F6" i="5"/>
  <c r="F7" i="5"/>
  <c r="F8" i="5"/>
  <c r="F9" i="5"/>
  <c r="F10" i="5"/>
  <c r="F11" i="5"/>
  <c r="F12" i="5"/>
  <c r="F13" i="5"/>
  <c r="F14" i="5"/>
  <c r="E15" i="5"/>
  <c r="D15" i="5"/>
  <c r="C15" i="5"/>
  <c r="B15" i="5"/>
  <c r="L1" i="5"/>
  <c r="L23" i="4"/>
  <c r="F23" i="4"/>
  <c r="J21" i="4"/>
  <c r="I21" i="4"/>
  <c r="H21" i="4"/>
  <c r="E21" i="4"/>
  <c r="D21" i="4"/>
  <c r="C21" i="4"/>
  <c r="B21" i="4"/>
  <c r="L1" i="4"/>
  <c r="E141" i="2"/>
  <c r="E140" i="2"/>
  <c r="E139" i="2"/>
  <c r="E138" i="2"/>
  <c r="E137" i="2"/>
  <c r="E136" i="2"/>
  <c r="E135" i="2"/>
  <c r="E134" i="2"/>
  <c r="E133" i="2"/>
  <c r="E132" i="2"/>
  <c r="E131" i="2"/>
  <c r="E130" i="2"/>
  <c r="E129" i="2"/>
  <c r="E128" i="2"/>
  <c r="E127" i="2"/>
  <c r="E126" i="2"/>
  <c r="E125" i="2"/>
  <c r="E124" i="2"/>
  <c r="E123" i="2"/>
  <c r="E122" i="2"/>
  <c r="E121" i="2"/>
  <c r="E120" i="2"/>
  <c r="E119" i="2"/>
  <c r="E118" i="2"/>
  <c r="E117" i="2"/>
  <c r="E116" i="2"/>
  <c r="E115" i="2"/>
  <c r="E114" i="2"/>
  <c r="E113" i="2"/>
  <c r="E112" i="2"/>
  <c r="E111" i="2"/>
  <c r="E110" i="2"/>
  <c r="E109" i="2"/>
  <c r="E108" i="2"/>
  <c r="E107" i="2"/>
  <c r="E106" i="2"/>
  <c r="E105" i="2"/>
  <c r="E104" i="2"/>
  <c r="E103" i="2"/>
  <c r="E102" i="2"/>
  <c r="E101" i="2"/>
  <c r="E100" i="2"/>
  <c r="E99" i="2"/>
  <c r="E98" i="2"/>
  <c r="E97" i="2"/>
  <c r="E96" i="2"/>
  <c r="E95" i="2"/>
  <c r="E94" i="2"/>
  <c r="E93" i="2"/>
  <c r="E92" i="2"/>
  <c r="E91" i="2"/>
  <c r="E90" i="2"/>
  <c r="E89" i="2"/>
  <c r="E88" i="2"/>
  <c r="E87" i="2"/>
  <c r="E86" i="2"/>
  <c r="E85" i="2"/>
  <c r="E84" i="2"/>
  <c r="E83" i="2"/>
  <c r="E82" i="2"/>
  <c r="E81" i="2"/>
  <c r="E80" i="2"/>
  <c r="E79" i="2"/>
  <c r="E78" i="2"/>
  <c r="E77" i="2"/>
  <c r="E76" i="2"/>
  <c r="E75" i="2"/>
  <c r="E74" i="2"/>
  <c r="E73" i="2"/>
  <c r="E72" i="2"/>
  <c r="E71" i="2"/>
  <c r="E70" i="2"/>
  <c r="E69" i="2"/>
  <c r="E68" i="2"/>
  <c r="E67" i="2"/>
  <c r="E66" i="2"/>
  <c r="E65" i="2"/>
  <c r="E64" i="2"/>
  <c r="E63" i="2"/>
  <c r="E62" i="2"/>
  <c r="E61" i="2"/>
  <c r="E60" i="2"/>
  <c r="E59" i="2"/>
  <c r="E58" i="2"/>
  <c r="E57" i="2"/>
  <c r="E56" i="2"/>
  <c r="E55" i="2"/>
  <c r="E54" i="2"/>
  <c r="E53" i="2"/>
  <c r="E52" i="2"/>
  <c r="E51" i="2"/>
  <c r="E50" i="2"/>
  <c r="E49" i="2"/>
  <c r="E48" i="2"/>
  <c r="E47" i="2"/>
  <c r="E46" i="2"/>
  <c r="E45" i="2"/>
  <c r="E44" i="2"/>
  <c r="E43" i="2"/>
  <c r="E42" i="2"/>
  <c r="E41" i="2"/>
  <c r="E40" i="2"/>
  <c r="E39" i="2"/>
  <c r="E38" i="2"/>
  <c r="E37" i="2"/>
  <c r="E36" i="2"/>
  <c r="E35" i="2"/>
  <c r="E34" i="2"/>
  <c r="E33" i="2"/>
  <c r="E32" i="2"/>
  <c r="E31" i="2"/>
  <c r="E30" i="2"/>
  <c r="E29" i="2"/>
  <c r="E28" i="2"/>
  <c r="E27" i="2"/>
  <c r="E26" i="2"/>
  <c r="E25" i="2"/>
  <c r="E24" i="2"/>
  <c r="E23" i="2"/>
  <c r="E22" i="2"/>
  <c r="E21" i="2"/>
  <c r="E20" i="2"/>
  <c r="E19" i="2"/>
  <c r="E18" i="2"/>
  <c r="E17" i="2"/>
  <c r="E16" i="2"/>
  <c r="E15" i="2"/>
  <c r="E14" i="2"/>
  <c r="E13" i="2"/>
  <c r="E12" i="2"/>
  <c r="E11" i="2"/>
  <c r="E10" i="2"/>
  <c r="E9" i="2"/>
  <c r="E8" i="2"/>
  <c r="E7" i="2"/>
  <c r="E6" i="2"/>
  <c r="E5" i="2"/>
  <c r="E4" i="2"/>
  <c r="E3" i="2"/>
  <c r="E2" i="2"/>
  <c r="F15" i="5"/>
  <c r="G12" i="5" s="1"/>
  <c r="D166" i="8" l="1"/>
  <c r="I169" i="8" s="1"/>
  <c r="G6" i="5"/>
  <c r="O125" i="8"/>
  <c r="M31" i="9"/>
  <c r="D125" i="8"/>
  <c r="H169" i="8" s="1"/>
  <c r="AE11" i="9"/>
  <c r="G9" i="5"/>
  <c r="G11" i="5"/>
  <c r="G7" i="5"/>
  <c r="K15" i="5"/>
  <c r="F21" i="6"/>
  <c r="K21" i="6"/>
  <c r="W30" i="9"/>
  <c r="AD11" i="9"/>
  <c r="V17" i="9"/>
  <c r="AB32" i="9" s="1"/>
  <c r="F21" i="4"/>
  <c r="G18" i="4"/>
  <c r="G12" i="4"/>
  <c r="G8" i="4"/>
  <c r="G19" i="4"/>
  <c r="G13" i="4"/>
  <c r="G9" i="4"/>
  <c r="G5" i="4"/>
  <c r="G14" i="4"/>
  <c r="G17" i="4"/>
  <c r="G7" i="4"/>
  <c r="G15" i="4"/>
  <c r="G10" i="4"/>
  <c r="G6" i="4"/>
  <c r="G11" i="4"/>
  <c r="F170" i="8"/>
  <c r="B33" i="9"/>
  <c r="W31" i="9" s="1"/>
  <c r="X30" i="9" s="1"/>
  <c r="F18" i="9"/>
  <c r="G18" i="9"/>
  <c r="G33" i="9" s="1"/>
  <c r="F17" i="9"/>
  <c r="R30" i="9"/>
  <c r="S30" i="9" s="1"/>
  <c r="K21" i="4"/>
  <c r="L11" i="4" s="1"/>
  <c r="G5" i="5"/>
  <c r="G10" i="5"/>
  <c r="G14" i="5"/>
  <c r="G8" i="5"/>
  <c r="G13" i="5"/>
  <c r="M30" i="9"/>
  <c r="N30" i="9" s="1"/>
  <c r="F169" i="8" l="1"/>
  <c r="AH11" i="9"/>
  <c r="AB30" i="9"/>
  <c r="AC30" i="9" s="1"/>
  <c r="AF11" i="9"/>
  <c r="L12" i="4"/>
  <c r="L8" i="4"/>
  <c r="L14" i="4"/>
  <c r="L15" i="4"/>
  <c r="L10" i="4"/>
  <c r="L19" i="4"/>
  <c r="L13" i="4"/>
  <c r="L9" i="4"/>
  <c r="L5" i="4"/>
  <c r="L6" i="4"/>
  <c r="L7" i="4"/>
  <c r="G15" i="5"/>
  <c r="G21" i="4"/>
  <c r="F33" i="9"/>
  <c r="I17" i="9"/>
  <c r="I18" i="9"/>
  <c r="L16" i="4"/>
  <c r="L21" i="4" l="1"/>
  <c r="I33" i="9"/>
</calcChain>
</file>

<file path=xl/comments1.xml><?xml version="1.0" encoding="utf-8"?>
<comments xmlns="http://schemas.openxmlformats.org/spreadsheetml/2006/main">
  <authors>
    <author>AutoBVT</author>
  </authors>
  <commentList>
    <comment ref="I61" authorId="0">
      <text>
        <r>
          <rPr>
            <b/>
            <sz val="9"/>
            <color indexed="81"/>
            <rFont val="Tahoma"/>
            <family val="2"/>
          </rPr>
          <t>AutoBVT:</t>
        </r>
        <r>
          <rPr>
            <sz val="9"/>
            <color indexed="81"/>
            <rFont val="Tahoma"/>
            <family val="2"/>
          </rPr>
          <t xml:space="preserve">
Lý, Thảo
</t>
        </r>
      </text>
    </comment>
  </commentList>
</comments>
</file>

<file path=xl/sharedStrings.xml><?xml version="1.0" encoding="utf-8"?>
<sst xmlns="http://schemas.openxmlformats.org/spreadsheetml/2006/main" count="1503" uniqueCount="1099">
  <si>
    <t>STT</t>
  </si>
  <si>
    <t>Tên đơn vị</t>
  </si>
  <si>
    <t>Tên viết tắt</t>
  </si>
  <si>
    <t>Trường THPT Bùi Thị Xuân</t>
  </si>
  <si>
    <t>BT_XUAN</t>
  </si>
  <si>
    <t>Trường THPT Trưng Vương</t>
  </si>
  <si>
    <t>T_VUONG</t>
  </si>
  <si>
    <t>Trường THPT chuyên Trần Đại Nghĩa</t>
  </si>
  <si>
    <t>TD_NGHIA</t>
  </si>
  <si>
    <t>Trường THPT Ten Lơ Man</t>
  </si>
  <si>
    <t>TL_MAN</t>
  </si>
  <si>
    <t>Trường THPT Giồng Ông Tố</t>
  </si>
  <si>
    <t>GO_TO</t>
  </si>
  <si>
    <t>Trường THPT Thủ Thiêm</t>
  </si>
  <si>
    <t>T_THIEM</t>
  </si>
  <si>
    <t>Trường THPT Lê Quý Đôn</t>
  </si>
  <si>
    <t>LQ_DON</t>
  </si>
  <si>
    <t>Trường THPT Nguyễn Thị Minh Khai</t>
  </si>
  <si>
    <t>NTM_KHAI</t>
  </si>
  <si>
    <t>Trường THPT Marie Curie</t>
  </si>
  <si>
    <t>MRC_RIE</t>
  </si>
  <si>
    <t>Trường THPT Nguyễn Trãi</t>
  </si>
  <si>
    <t>N_TRAI</t>
  </si>
  <si>
    <t>Trường THPT Nguyễn Hữu Thọ</t>
  </si>
  <si>
    <t>NH_THO</t>
  </si>
  <si>
    <t>Trường THPT Hùng Vương</t>
  </si>
  <si>
    <t>H_VUONG</t>
  </si>
  <si>
    <t>Trường THPT chuyên Lê Hồng Phong</t>
  </si>
  <si>
    <t>LH_PHONG</t>
  </si>
  <si>
    <t>Trường THPT Trần Khai Nguyên</t>
  </si>
  <si>
    <t>TK_NGUYEN</t>
  </si>
  <si>
    <t>Trường THPT Quốc tế Việt - Úc</t>
  </si>
  <si>
    <t>QTV_UC</t>
  </si>
  <si>
    <t>Trường THPT Mạc Đĩnh Chi</t>
  </si>
  <si>
    <t>MD_CHI</t>
  </si>
  <si>
    <t>Trường THPT Bình Phú</t>
  </si>
  <si>
    <t>B_PHU</t>
  </si>
  <si>
    <t>Trường THPT Nguyễn Tất Thành</t>
  </si>
  <si>
    <t>NT_THANH</t>
  </si>
  <si>
    <t>Trường THPT Lê Thánh Tôn</t>
  </si>
  <si>
    <t>LT_TON</t>
  </si>
  <si>
    <t>Trường THPT Ngô Quyền</t>
  </si>
  <si>
    <t>N_QUYEN</t>
  </si>
  <si>
    <t>Trường THPT Tân Phong</t>
  </si>
  <si>
    <t>T_PHONG</t>
  </si>
  <si>
    <t>Trường THPT Nam Sài Gòn</t>
  </si>
  <si>
    <t>NS_GON</t>
  </si>
  <si>
    <t>Trường THPT Lương Văn Can</t>
  </si>
  <si>
    <t>LV_CAN</t>
  </si>
  <si>
    <t>Trường THPT Ngô Gia Tự</t>
  </si>
  <si>
    <t>NG_TU</t>
  </si>
  <si>
    <t>Trường THPT Tạ Quang Bửu</t>
  </si>
  <si>
    <t>TQ_BUU</t>
  </si>
  <si>
    <t>Trường THPT chuyên NKTDTT Nguyễn Thị Định</t>
  </si>
  <si>
    <t>NT_DINH</t>
  </si>
  <si>
    <t>Trường THPT Nguyễn Văn Linh</t>
  </si>
  <si>
    <t>NV_LINH</t>
  </si>
  <si>
    <t>Trường THPT Nguyễn Huệ</t>
  </si>
  <si>
    <t>N_HUE</t>
  </si>
  <si>
    <t>Trường THPT Phước Long</t>
  </si>
  <si>
    <t>P_LONG</t>
  </si>
  <si>
    <t>Trường THPT Long Trường</t>
  </si>
  <si>
    <t>L_TRUONG</t>
  </si>
  <si>
    <t>Trường THPT Nguyễn Văn Tăng</t>
  </si>
  <si>
    <t>NV_TANG</t>
  </si>
  <si>
    <t>Trường THPT Nguyễn Du</t>
  </si>
  <si>
    <t>N_DU</t>
  </si>
  <si>
    <t>Trường THPT Nguyễn Khuyến</t>
  </si>
  <si>
    <t>N_KHUYEN</t>
  </si>
  <si>
    <t>Trường THPT Nguyễn An Ninh</t>
  </si>
  <si>
    <t>NA_NINH</t>
  </si>
  <si>
    <t>Trường THPT Nguyễn Hiền</t>
  </si>
  <si>
    <t>N_HIEN</t>
  </si>
  <si>
    <t>Trường THPT Nam Kỳ Khởi Nghĩa</t>
  </si>
  <si>
    <t>NKK_NGHIA</t>
  </si>
  <si>
    <t>Trường THPT Trần Quang Khải</t>
  </si>
  <si>
    <t>TQ_KHAI</t>
  </si>
  <si>
    <t>Trường THPT Thạnh Lộc</t>
  </si>
  <si>
    <t>T_LOC</t>
  </si>
  <si>
    <t>Trường THPT Võ Trường Toản</t>
  </si>
  <si>
    <t>VT_TOAN</t>
  </si>
  <si>
    <t>Trường THPT Trường Chinh</t>
  </si>
  <si>
    <t>T_CHINH</t>
  </si>
  <si>
    <t>Trường THPT Thanh Đa</t>
  </si>
  <si>
    <t>T_DA</t>
  </si>
  <si>
    <t>Trường THPT Gia Định</t>
  </si>
  <si>
    <t>G_DINH</t>
  </si>
  <si>
    <t>Trường THPT Võ Thị Sáu</t>
  </si>
  <si>
    <t>VT_SAU</t>
  </si>
  <si>
    <t>Trường THPT Phan Đăng Lưu</t>
  </si>
  <si>
    <t>PD_LUU</t>
  </si>
  <si>
    <t>Trường THPT Hoàng Hoa Thám</t>
  </si>
  <si>
    <t>HH_THAM</t>
  </si>
  <si>
    <t>Trường THPT Trần Văn Giàu</t>
  </si>
  <si>
    <t>TV_GIAU</t>
  </si>
  <si>
    <t>Trường THPT Gò Vấp</t>
  </si>
  <si>
    <t>G_VAP</t>
  </si>
  <si>
    <t>Trường THPT Nguyễn Công Trứ</t>
  </si>
  <si>
    <t>NC_TRU</t>
  </si>
  <si>
    <t>Trường THPT Trần Hưng Đạo</t>
  </si>
  <si>
    <t>TH_DAO</t>
  </si>
  <si>
    <t>Trường THPT Nguyễn Trung Trực</t>
  </si>
  <si>
    <t>NT_TRUC</t>
  </si>
  <si>
    <t>Trường THPT Lý Thường Kiệt</t>
  </si>
  <si>
    <t>LT_KIET</t>
  </si>
  <si>
    <t>Trường THPT Nguyễn Hữu Cầu</t>
  </si>
  <si>
    <t>NH_CAU</t>
  </si>
  <si>
    <t>Trường THPT Bà Điểm</t>
  </si>
  <si>
    <t>B_DIEM</t>
  </si>
  <si>
    <t>Trường THPT Nguyễn Văn Cừ</t>
  </si>
  <si>
    <t>NV_CU</t>
  </si>
  <si>
    <t>Trường THPT Nguyễn Hữu Tiến</t>
  </si>
  <si>
    <t>NH_TIEN</t>
  </si>
  <si>
    <t>Trường THPT Phạm Văn Sáng</t>
  </si>
  <si>
    <t>PV_SANG</t>
  </si>
  <si>
    <t>Trường THPT Phú Nhuận</t>
  </si>
  <si>
    <t>P_NHUAN</t>
  </si>
  <si>
    <t>Trường THPT Hàn Thuyên</t>
  </si>
  <si>
    <t>H_THUYEN</t>
  </si>
  <si>
    <t>Trường THPT Nguyễn Thượng Hiền</t>
  </si>
  <si>
    <t>NT_HIEN</t>
  </si>
  <si>
    <t>Trường THPT Nguyễn Chí Thanh</t>
  </si>
  <si>
    <t>NC_THANH</t>
  </si>
  <si>
    <t>Trường THPT Nguyễn Thái Bình</t>
  </si>
  <si>
    <t>NT_BINH</t>
  </si>
  <si>
    <t>Trường THPT Trần Phú</t>
  </si>
  <si>
    <t>TRAN_PHU</t>
  </si>
  <si>
    <t>Trường THPT Tân Bình</t>
  </si>
  <si>
    <t>T_BINH</t>
  </si>
  <si>
    <t>Trường THPT Tây Thạnh</t>
  </si>
  <si>
    <t>T_THANH</t>
  </si>
  <si>
    <t>Trường THPT Nguyễn Hữu Huân</t>
  </si>
  <si>
    <t>NH_HUAN</t>
  </si>
  <si>
    <t>Trường THPT Thủ Đức</t>
  </si>
  <si>
    <t>T_DUC</t>
  </si>
  <si>
    <t>Trường THPT Tam Phú</t>
  </si>
  <si>
    <t>TAM_PHU</t>
  </si>
  <si>
    <t>Trường THPT Hiệp Bình</t>
  </si>
  <si>
    <t>H_BINH</t>
  </si>
  <si>
    <t>Trường THPT Đào Sơn Tây</t>
  </si>
  <si>
    <t>DS_TAY</t>
  </si>
  <si>
    <t>Trường THPT An Nhơn Tây</t>
  </si>
  <si>
    <t>AN_TAY</t>
  </si>
  <si>
    <t>Trường THPT Củ Chi</t>
  </si>
  <si>
    <t>C_CHI</t>
  </si>
  <si>
    <t>Trường THPT Trung Phú</t>
  </si>
  <si>
    <t>TRUNG_PHU</t>
  </si>
  <si>
    <t>Trường THPT Quang Trung</t>
  </si>
  <si>
    <t>Q_TRUNG</t>
  </si>
  <si>
    <t>Trường Thiếu Sinh quân</t>
  </si>
  <si>
    <t>TS_QUAN</t>
  </si>
  <si>
    <t>Trường THPT Trung Lập</t>
  </si>
  <si>
    <t>T_LAP</t>
  </si>
  <si>
    <t>Trường THPT Phú Hòa</t>
  </si>
  <si>
    <t>P_HOA</t>
  </si>
  <si>
    <t>Trường THPT Tân Thông Hội</t>
  </si>
  <si>
    <t>TT_HOI</t>
  </si>
  <si>
    <t>Trường THPT Đa Phước</t>
  </si>
  <si>
    <t>D_PHUOC</t>
  </si>
  <si>
    <t>Trường THPT Bình Chánh</t>
  </si>
  <si>
    <t>B_CHANH</t>
  </si>
  <si>
    <t>Trường THPT Lê Minh Xuân</t>
  </si>
  <si>
    <t>LM_XUAN</t>
  </si>
  <si>
    <t>Trường THPT Tân Túc</t>
  </si>
  <si>
    <t>T_TUC</t>
  </si>
  <si>
    <t>Trường THPT Vĩnh Lộc B</t>
  </si>
  <si>
    <t>V_LOCB</t>
  </si>
  <si>
    <t>Trường THPT An Lạc</t>
  </si>
  <si>
    <t>A_LAC</t>
  </si>
  <si>
    <t>Trường THPT Vĩnh Lộc</t>
  </si>
  <si>
    <t>V_LOC</t>
  </si>
  <si>
    <t>Trường THPT Nguyễn Hữu Cảnh</t>
  </si>
  <si>
    <t>NH_CANH</t>
  </si>
  <si>
    <t>Trường THPT Bình Hưng Hòa</t>
  </si>
  <si>
    <t>BH_HOA</t>
  </si>
  <si>
    <t>Trường THPT Bình Tân</t>
  </si>
  <si>
    <t>B_TAN</t>
  </si>
  <si>
    <t>Trường THPT Bình Khánh</t>
  </si>
  <si>
    <t>B_KHANH</t>
  </si>
  <si>
    <t>Trường THPT Cần Thạnh</t>
  </si>
  <si>
    <t>C_THANH</t>
  </si>
  <si>
    <t>Trường THPT An Nghĩa</t>
  </si>
  <si>
    <t>A_NGHIA</t>
  </si>
  <si>
    <t>Trường THPT Long Thới</t>
  </si>
  <si>
    <t>L_THOI</t>
  </si>
  <si>
    <t>Trường THPT Phước Kiển</t>
  </si>
  <si>
    <t>P_KIEN</t>
  </si>
  <si>
    <t>Trường THPT Dương Văn Dương</t>
  </si>
  <si>
    <t>DV_DUONG</t>
  </si>
  <si>
    <t>Trường THPT Lương Thế Vinh</t>
  </si>
  <si>
    <t>LT_VINH</t>
  </si>
  <si>
    <t>Trường THPT Nguyễn Thị Diệu</t>
  </si>
  <si>
    <t>NT_DIỆU</t>
  </si>
  <si>
    <t>Trường THPT Trần Hữu Trang</t>
  </si>
  <si>
    <t>TH_TRANG</t>
  </si>
  <si>
    <t>Trường THPT Sương Nguyệt Anh</t>
  </si>
  <si>
    <t>SN_ANH</t>
  </si>
  <si>
    <t>Trường THPT Diên Hồng</t>
  </si>
  <si>
    <t>D_HỒNG</t>
  </si>
  <si>
    <t>Trường THPT Võ Văn Kiệt</t>
  </si>
  <si>
    <t>VV_KIỆT</t>
  </si>
  <si>
    <t>Trung tâm GDTX Quận 1</t>
  </si>
  <si>
    <t>GDTX_1</t>
  </si>
  <si>
    <t>Trung tâm GDTX Lê Quý Đôn</t>
  </si>
  <si>
    <t>GDTX_LQD</t>
  </si>
  <si>
    <t>Trung tâm GDTX Quận 2</t>
  </si>
  <si>
    <t>GDTX_2</t>
  </si>
  <si>
    <t>Trung tâm GDTX Quận 3</t>
  </si>
  <si>
    <t>GDTX_3</t>
  </si>
  <si>
    <t>Trung tâm GDTX Quận 4</t>
  </si>
  <si>
    <t>GDTX_4</t>
  </si>
  <si>
    <t>Trung tâm GDTX Quận 5</t>
  </si>
  <si>
    <t>GDTX_5</t>
  </si>
  <si>
    <t>Trung tâm GDTX Chu Văn An</t>
  </si>
  <si>
    <t>GDTX_CVA</t>
  </si>
  <si>
    <t>Trung tâm GDTX Tiếng Hoa</t>
  </si>
  <si>
    <t>GDTX_TIENGHOA</t>
  </si>
  <si>
    <t>Trung tâm GDTX Quận 6</t>
  </si>
  <si>
    <t>GDTX_6</t>
  </si>
  <si>
    <t>Trung tâm GDTX Quận 7</t>
  </si>
  <si>
    <t>GDTX_7</t>
  </si>
  <si>
    <t>Trung tâm GDTX Quận 8</t>
  </si>
  <si>
    <t>GDTX_8</t>
  </si>
  <si>
    <t>Trung tâm GDTX Quận 9</t>
  </si>
  <si>
    <t>GDTX_9</t>
  </si>
  <si>
    <t>Trung tâm GDTX Quận 10</t>
  </si>
  <si>
    <t>GDTX_10</t>
  </si>
  <si>
    <t>Trung tâm GDTX Quận 11</t>
  </si>
  <si>
    <t>GDTX_11</t>
  </si>
  <si>
    <t>Trung tâm GDTX Quận 12</t>
  </si>
  <si>
    <t>GDTX_12</t>
  </si>
  <si>
    <t>Trung tâm GDTX Quận Phú Nhuận</t>
  </si>
  <si>
    <t>GDTX_PN</t>
  </si>
  <si>
    <t>Trung tâm GDTX Quận Bình Thạnh</t>
  </si>
  <si>
    <t>GDTX_BTH</t>
  </si>
  <si>
    <t>Trung tâm GDTX Quận Tân Bình</t>
  </si>
  <si>
    <t>GDTX_TB</t>
  </si>
  <si>
    <t>Trung tâm GDTX Quận Tân Phú</t>
  </si>
  <si>
    <t>GDTX_TP</t>
  </si>
  <si>
    <t>Trung tâm GDTX Quận Gò Vấp</t>
  </si>
  <si>
    <t>GDTX_GV</t>
  </si>
  <si>
    <t>Trung tâm GDTX Quận Thủ Đức</t>
  </si>
  <si>
    <t>GDTX_TD</t>
  </si>
  <si>
    <t>Trung tâm GDTX Huyện Hóc Môn</t>
  </si>
  <si>
    <t>GDTX_HM</t>
  </si>
  <si>
    <t>Trung tâm GDTX Huyện Củ Chi</t>
  </si>
  <si>
    <t>GDTX_CC</t>
  </si>
  <si>
    <t>Trung tâm GDTX Huyện Bình Chánh</t>
  </si>
  <si>
    <t>GDTX_BC</t>
  </si>
  <si>
    <t>Trung tâm GDTX Quận Bình Tân</t>
  </si>
  <si>
    <t>GDTX_BTA</t>
  </si>
  <si>
    <t>Trung tâm GDTX Huyện Nhà Bè</t>
  </si>
  <si>
    <t>GDTX_NB</t>
  </si>
  <si>
    <t>Trung tâm GDTX Huyện Cần Giờ</t>
  </si>
  <si>
    <t>GDTX_CG</t>
  </si>
  <si>
    <t>Trung tâm GD KTTH và HN Lê Thị Hồng Gấm</t>
  </si>
  <si>
    <t>KTTH_LTHG</t>
  </si>
  <si>
    <t>K_TAT</t>
  </si>
  <si>
    <t>MN_195</t>
  </si>
  <si>
    <t>MN_NSG</t>
  </si>
  <si>
    <t>MN_TP</t>
  </si>
  <si>
    <t>TC_NHC</t>
  </si>
  <si>
    <t>TC_NSG</t>
  </si>
  <si>
    <t>TC_12</t>
  </si>
  <si>
    <t>TC_HM</t>
  </si>
  <si>
    <t>CD_PL</t>
  </si>
  <si>
    <t>CD_KT</t>
  </si>
  <si>
    <t>CD_LTT</t>
  </si>
  <si>
    <t>CD_TD</t>
  </si>
  <si>
    <t>PTDB_NDC</t>
  </si>
  <si>
    <t>Loại trường</t>
  </si>
  <si>
    <t>Chức danh</t>
  </si>
  <si>
    <t>Trợ lý thanh niên</t>
  </si>
  <si>
    <t>Y tế</t>
  </si>
  <si>
    <t>Kế toán</t>
  </si>
  <si>
    <t>Thủ quỹ</t>
  </si>
  <si>
    <t>Thư viện</t>
  </si>
  <si>
    <t>Văn thư</t>
  </si>
  <si>
    <t>Thí nghiệm</t>
  </si>
  <si>
    <t>Phục vụ</t>
  </si>
  <si>
    <t>Bảo vệ</t>
  </si>
  <si>
    <t>Giám thị</t>
  </si>
  <si>
    <t>giáo dục thường xuyên</t>
  </si>
  <si>
    <t>Môn</t>
  </si>
  <si>
    <t>Hiện có</t>
  </si>
  <si>
    <t>Thừa</t>
  </si>
  <si>
    <t>Thiếu</t>
  </si>
  <si>
    <t>ĐH</t>
  </si>
  <si>
    <t>CĐ</t>
  </si>
  <si>
    <t>Biên chế</t>
  </si>
  <si>
    <t>Định mức</t>
  </si>
  <si>
    <t xml:space="preserve">Văn </t>
  </si>
  <si>
    <t>Sử</t>
  </si>
  <si>
    <t>Địa</t>
  </si>
  <si>
    <t>GDCD</t>
  </si>
  <si>
    <t>Ngoại ngữ</t>
  </si>
  <si>
    <t>Toán</t>
  </si>
  <si>
    <t>Lý</t>
  </si>
  <si>
    <t>Hóa</t>
  </si>
  <si>
    <t>Sinh</t>
  </si>
  <si>
    <t>KTNN</t>
  </si>
  <si>
    <t>KTNC</t>
  </si>
  <si>
    <t>Thể dục</t>
  </si>
  <si>
    <t>Tin học</t>
  </si>
  <si>
    <t>SỐ TIẾT HỌC TRONG TUẦN VÀ HỆ SỐ MÔN HỌC ĐỐI VỚI LỚP THƯỜNG</t>
  </si>
  <si>
    <t>Ngày in:</t>
  </si>
  <si>
    <t>(Điều chỉnh theo CV số 7608/BGDĐT-GDTrH ngày 31/8/2009 của Bộ Giáo dục và Đào tạo)</t>
  </si>
  <si>
    <t>KHỐI THCS</t>
  </si>
  <si>
    <t>KHỐI THPT Ban cơ bản</t>
  </si>
  <si>
    <t xml:space="preserve">                Lớp
Môn</t>
  </si>
  <si>
    <t>TS tiết</t>
  </si>
  <si>
    <t>Hệ số</t>
  </si>
  <si>
    <t>Công nghệ</t>
  </si>
  <si>
    <t>Quốc phòng</t>
  </si>
  <si>
    <t>Âm nhạc</t>
  </si>
  <si>
    <t>Mỹ thuật</t>
  </si>
  <si>
    <t>Tự chọn</t>
  </si>
  <si>
    <t>Tổng cộng</t>
  </si>
  <si>
    <t>* Hệ số môn = TS tiết môn x 1,90/TS tiết tuần</t>
  </si>
  <si>
    <t>* Hệ số môn = TS tiết môn x 2,25/TS tiết tuần</t>
  </si>
  <si>
    <t>* Môn tự chọn: V,T,L,H,S,A</t>
  </si>
  <si>
    <t>SỐ TIẾT HỌC TRONG TUẦN VÀ HỆ SỐ MÔN HỌC GIÁO DỤC THƯỜNG XUYÊN</t>
  </si>
  <si>
    <t>(Kèm theo CV số 8298/BGDĐT-GDTX ngày 21/9/2009 của Bộ Giáo dục và Đào tạo)</t>
  </si>
  <si>
    <t>KHỐI THPT</t>
  </si>
  <si>
    <t>SỐ TIẾT HỌC TRONG TUẦN VÀ HỆ SỐ MÔN HỌC ĐỐI VỚI LỚP CHUYÊN</t>
  </si>
  <si>
    <t>(Điều chỉnh theo Thông tư số 59/2008/TT-BGDĐT ngày 31/10/2008 của Bộ Giáo dục và Đào tạo)</t>
  </si>
  <si>
    <t>* Hệ số môn = TS tiết môn x 3.1/TS tiết tuần</t>
  </si>
  <si>
    <t>KTCN</t>
  </si>
  <si>
    <t>trường thường</t>
  </si>
  <si>
    <t>trường chuyên</t>
  </si>
  <si>
    <t>trường thường có lớp chuyên</t>
  </si>
  <si>
    <t>THPT</t>
  </si>
  <si>
    <t>Đề nghị bổ sung</t>
  </si>
  <si>
    <t>BẢNG SỐ LIỆU TÍNH ĐỊNH MỨC BIÊN CHẾ TRONG TRƯỜNG MẦM NON , PHỔ THÔNG VÀ TRUNG TÂM GIÁO DỤC THƯỜNG XUYÊN</t>
  </si>
  <si>
    <t>Định mức biên chế sự nghiệp không bao gồm các chức danh HĐ quy định tại NĐ68/2000/NĐ-CP ngày 17/11/2000 và giáo viên chuyên trách phổ cập</t>
  </si>
  <si>
    <t>Mầm non</t>
  </si>
  <si>
    <t>Mô tả chức danh</t>
  </si>
  <si>
    <t>Định mức theo TT06</t>
  </si>
  <si>
    <t>Ghi chú 1</t>
  </si>
  <si>
    <t>Hiệu trưởng</t>
  </si>
  <si>
    <t>Phó Hiệu trưởng</t>
  </si>
  <si>
    <t>Không có bán trú</t>
  </si>
  <si>
    <t>Bán trú</t>
  </si>
  <si>
    <t>Giáo viên nhà trẻ</t>
  </si>
  <si>
    <t>Giáo viên mẫu giáo</t>
  </si>
  <si>
    <t>Bảo mẫu</t>
  </si>
  <si>
    <t>Cấp dưỡng</t>
  </si>
  <si>
    <t>50 trẻ mẫu giáo/cô</t>
  </si>
  <si>
    <t>35 trẻ nhà trẻ/cô</t>
  </si>
  <si>
    <t>Trường hạng 1</t>
  </si>
  <si>
    <t>Trường hạng 2</t>
  </si>
  <si>
    <t>Tiểu học</t>
  </si>
  <si>
    <t>Định mức theo TT35</t>
  </si>
  <si>
    <t>Mỗi lớp 35 học sinh</t>
  </si>
  <si>
    <t>Trường hạng 2,3</t>
  </si>
  <si>
    <t>Giáo viên</t>
  </si>
  <si>
    <t>Trường 2 buổi/ngày</t>
  </si>
  <si>
    <t>Trường 1 buổi/ngày</t>
  </si>
  <si>
    <t>Tổng phụ trách đội</t>
  </si>
  <si>
    <t>Học vụ</t>
  </si>
  <si>
    <t>Thư viện - thiết bị</t>
  </si>
  <si>
    <t>Phòng vi tính</t>
  </si>
  <si>
    <t>THCS</t>
  </si>
  <si>
    <t>Lớp có 45 học sinh</t>
  </si>
  <si>
    <t>Giáo viên tâm lý</t>
  </si>
  <si>
    <t>Thiết bị</t>
  </si>
  <si>
    <t>Phòng nghe nhìn-vi tính</t>
  </si>
  <si>
    <t>Văn thư-đánh máy</t>
  </si>
  <si>
    <t>Trường ngoại hạng</t>
  </si>
  <si>
    <t>Trường hạng 1,2,3</t>
  </si>
  <si>
    <t>Định mức theo TT35/TT59</t>
  </si>
  <si>
    <r>
      <t xml:space="preserve">Trường hạng 1, </t>
    </r>
    <r>
      <rPr>
        <b/>
        <sz val="8"/>
        <color indexed="10"/>
        <rFont val="Arial"/>
        <family val="2"/>
      </rPr>
      <t>chuyên &lt;= 3, tàn tật &lt;=2</t>
    </r>
  </si>
  <si>
    <t>Trường hạng 3</t>
  </si>
  <si>
    <r>
      <t xml:space="preserve">Lớp có 45 học sinh, </t>
    </r>
    <r>
      <rPr>
        <b/>
        <sz val="8"/>
        <color indexed="10"/>
        <rFont val="Arial"/>
        <family val="2"/>
      </rPr>
      <t>trường chuyên: 3.1, khuyết tật: 1.5</t>
    </r>
  </si>
  <si>
    <t>hoặc TPT đội đối với trường khuyết tật</t>
  </si>
  <si>
    <t>2 đối với trường chuyên, khuyết tật</t>
  </si>
  <si>
    <t>Đối với trường khuyết tật, chỉ được 1 biên chế và kiêm nhiệm các công tác còn lại</t>
  </si>
  <si>
    <t>2 đối với trường chuyên</t>
  </si>
  <si>
    <r>
      <t xml:space="preserve">Trường hạng 1, </t>
    </r>
    <r>
      <rPr>
        <b/>
        <sz val="10"/>
        <color indexed="10"/>
        <rFont val="Arial"/>
        <family val="2"/>
      </rPr>
      <t>đối với trường chuyên: 2 biên chế</t>
    </r>
  </si>
  <si>
    <t>đối với trường chuyên: 2 biên chế</t>
  </si>
  <si>
    <r>
      <t xml:space="preserve">Trường ngoại hạng, </t>
    </r>
    <r>
      <rPr>
        <b/>
        <sz val="10"/>
        <color indexed="10"/>
        <rFont val="Arial"/>
        <family val="2"/>
      </rPr>
      <t>trường chuyên, khuýêt tật</t>
    </r>
  </si>
  <si>
    <r>
      <t>Trường ngoại hạng,</t>
    </r>
    <r>
      <rPr>
        <b/>
        <sz val="10"/>
        <color indexed="10"/>
        <rFont val="Arial"/>
        <family val="2"/>
      </rPr>
      <t xml:space="preserve"> trường chuyên (</t>
    </r>
    <r>
      <rPr>
        <b/>
        <i/>
        <sz val="8"/>
        <color indexed="10"/>
        <rFont val="Arial"/>
        <family val="2"/>
      </rPr>
      <t>KTật: VThư KN</t>
    </r>
    <r>
      <rPr>
        <b/>
        <sz val="10"/>
        <color indexed="10"/>
        <rFont val="Arial"/>
        <family val="2"/>
      </rPr>
      <t>)</t>
    </r>
  </si>
  <si>
    <t>Kỹ thuật viên tin học</t>
  </si>
  <si>
    <t>trường chuyên (KTV hoặc Kỹ sư)</t>
  </si>
  <si>
    <t>TTGDTX</t>
  </si>
  <si>
    <t>Định mức theo QĐ01</t>
  </si>
  <si>
    <t>Giám Đốc</t>
  </si>
  <si>
    <t>Phó Giám Đốc</t>
  </si>
  <si>
    <t>TT có từ 18 lớp</t>
  </si>
  <si>
    <t>Dưới 18 lớp</t>
  </si>
  <si>
    <t>Do Giám đốc quy định</t>
  </si>
  <si>
    <t>Giáo vụ</t>
  </si>
  <si>
    <t>Phòng nghe nhìn</t>
  </si>
  <si>
    <t>2,5 giáo viên/ nhóm trẻ</t>
  </si>
  <si>
    <t>2,2 cô/lớp 2 buổi/ ngày</t>
  </si>
  <si>
    <t>1,2 cô/ lớp 1 buổi/ ngày</t>
  </si>
  <si>
    <t>SỞ GIÁO DỤC VÀ ĐÀO TẠO</t>
  </si>
  <si>
    <t>1. Số lớp, số học sinh, sinh viên:</t>
  </si>
  <si>
    <t>Cao đẳng</t>
  </si>
  <si>
    <t>Trung cấp
chuyên nghiệp</t>
  </si>
  <si>
    <t>Trung cấp nghề</t>
  </si>
  <si>
    <t>Ngắn hạn</t>
  </si>
  <si>
    <t>Trung học phổ thông</t>
  </si>
  <si>
    <t>Số lớp</t>
  </si>
  <si>
    <t>Tổng số HSSV</t>
  </si>
  <si>
    <t>Tổng số HS</t>
  </si>
  <si>
    <t>Kinh tế</t>
  </si>
  <si>
    <t>Lớp 6</t>
  </si>
  <si>
    <t>Thương mại - Du lịch</t>
  </si>
  <si>
    <t>Lớp 7</t>
  </si>
  <si>
    <t>Lớp 8</t>
  </si>
  <si>
    <t>Kế toán-Tài chính</t>
  </si>
  <si>
    <t>Lớp 9</t>
  </si>
  <si>
    <t>Thống kê</t>
  </si>
  <si>
    <t>Lớp 10</t>
  </si>
  <si>
    <t>CNTT</t>
  </si>
  <si>
    <t>Lớp 11</t>
  </si>
  <si>
    <t>Cơ khí</t>
  </si>
  <si>
    <t>Lớp 12</t>
  </si>
  <si>
    <t>Điện-Điện tử</t>
  </si>
  <si>
    <t>Cộng:</t>
  </si>
  <si>
    <t>Điện CN</t>
  </si>
  <si>
    <t>Điện lạnh</t>
  </si>
  <si>
    <t>Nhiệt lạnh</t>
  </si>
  <si>
    <t>Kỹ thuật Ôtô</t>
  </si>
  <si>
    <t>May</t>
  </si>
  <si>
    <t>Thiết kế thời trang</t>
  </si>
  <si>
    <t>Thư ký</t>
  </si>
  <si>
    <t>Thương mại</t>
  </si>
  <si>
    <t>QTKD</t>
  </si>
  <si>
    <t>Xây dựng</t>
  </si>
  <si>
    <t>Mộc</t>
  </si>
  <si>
    <t>Dinh dưỡng</t>
  </si>
  <si>
    <t>Kỹ thuật hàn</t>
  </si>
  <si>
    <t>Lái xe</t>
  </si>
  <si>
    <t>Tiện - Hàn</t>
  </si>
  <si>
    <t>Tài chính ngân hàng</t>
  </si>
  <si>
    <t>Nhà hàng - Khách sạn</t>
  </si>
  <si>
    <t>Pháp lý</t>
  </si>
  <si>
    <t>Điều dưỡng</t>
  </si>
  <si>
    <t>Cơ khí bảo dưỡng</t>
  </si>
  <si>
    <t>2. Cán bộ quản lý</t>
  </si>
  <si>
    <t>Họ và tên</t>
  </si>
  <si>
    <t>Ngày
sinh</t>
  </si>
  <si>
    <t>ĐT DD</t>
  </si>
  <si>
    <t>Năm
bổ nhiệm
gần nhất</t>
  </si>
  <si>
    <t>Lần thứ</t>
  </si>
  <si>
    <t>Địa chỉ liên lạc</t>
  </si>
  <si>
    <t>P.Hiệu trưởng</t>
  </si>
  <si>
    <t>Chủ tịch Công Đòan</t>
  </si>
  <si>
    <t>Kế toán trưởng
hoặc phụ trách KT</t>
  </si>
  <si>
    <t>3. Giáo viên Trung học</t>
  </si>
  <si>
    <t>Hợp đồng Sở</t>
  </si>
  <si>
    <t>Hợp đồng trường</t>
  </si>
  <si>
    <t>Đề nghị 
bổ sung</t>
  </si>
  <si>
    <t>Ghi chú</t>
  </si>
  <si>
    <t>3=4+5</t>
  </si>
  <si>
    <t>6=3-2</t>
  </si>
  <si>
    <t>7=2-3</t>
  </si>
  <si>
    <t>Văn hóa:</t>
  </si>
  <si>
    <t>Ngoại ngữ Anh</t>
  </si>
  <si>
    <t>Q-Phòng</t>
  </si>
  <si>
    <t>Tin học phổ thông</t>
  </si>
  <si>
    <t>GV tâm lý</t>
  </si>
  <si>
    <t>4. Giảng Viên:</t>
  </si>
  <si>
    <t>Trình độ Cử nhân</t>
  </si>
  <si>
    <t>Trình độ Thạc sĩ</t>
  </si>
  <si>
    <t>Trình độ Tiến sĩ</t>
  </si>
  <si>
    <t>Học hàm Phó Giáo sư</t>
  </si>
  <si>
    <t>Học hàm Giáo sư</t>
  </si>
  <si>
    <t>Hệ số quy đổi theo TT57/2011/TT-BGDĐT</t>
  </si>
  <si>
    <t xml:space="preserve"> Khoa Công Nghệ Thông Tin:</t>
  </si>
  <si>
    <t>Tin học-Ứng dụng</t>
  </si>
  <si>
    <t>Mạng MT</t>
  </si>
  <si>
    <t>Phần mềm</t>
  </si>
  <si>
    <t>Phần cứng</t>
  </si>
  <si>
    <t>Web-Internet</t>
  </si>
  <si>
    <t>Đồ họa</t>
  </si>
  <si>
    <t>………………………</t>
  </si>
  <si>
    <t>Điện</t>
  </si>
  <si>
    <t>Điện tử</t>
  </si>
  <si>
    <t xml:space="preserve"> Khoa Cơ khí:</t>
  </si>
  <si>
    <t>Chế tạo máy</t>
  </si>
  <si>
    <t>Động lực</t>
  </si>
  <si>
    <t xml:space="preserve">Kỹ thuật Ôtô </t>
  </si>
  <si>
    <t>Kỹ thuật cơ sở</t>
  </si>
  <si>
    <t>Kinh tế vật tư</t>
  </si>
  <si>
    <t>Tài chính tín dụng</t>
  </si>
  <si>
    <t>Khoa Kinh tế</t>
  </si>
  <si>
    <t>Kế toán DN</t>
  </si>
  <si>
    <t>Quản trị KD</t>
  </si>
  <si>
    <t>Kinh doanh TM</t>
  </si>
  <si>
    <t>Khoa Thương mại - Du lịch:</t>
  </si>
  <si>
    <t>Hướng dẫn viên</t>
  </si>
  <si>
    <t>Hàn Quốc</t>
  </si>
  <si>
    <t>Khoa Khác:</t>
  </si>
  <si>
    <t>May-TKTT-Nữ công</t>
  </si>
  <si>
    <t>Thư ký văn phòng</t>
  </si>
  <si>
    <t>Chính trị</t>
  </si>
  <si>
    <t>Pháp luật</t>
  </si>
  <si>
    <t>Quan hệ đối ngoại</t>
  </si>
  <si>
    <t>Cộng</t>
  </si>
  <si>
    <t>Định mức = số lớp x hệ số môn (theo bảng số tiết học trong tuần và hệ số môn học)</t>
  </si>
  <si>
    <t>Môn Công nghệ bao gồm KTCN, KTNN, nữ công</t>
  </si>
  <si>
    <t>Môn tự chọn theo nhu cầu học sinh, trường tổ chức đăng ký và sắp xếp theo định mức</t>
  </si>
  <si>
    <t>Ghi chú : Số GV có đơn xin thuyên chuyển, nghỉ hưu, nghỉ việc, bố trí không đúng đào tạo, . . .</t>
  </si>
  <si>
    <t>Giáo vụ-Ghi danh</t>
  </si>
  <si>
    <t>Đào tạo</t>
  </si>
  <si>
    <t>Quản sinh</t>
  </si>
  <si>
    <t>Nhân viên phòng máy</t>
  </si>
  <si>
    <t>Điện thoại viên</t>
  </si>
  <si>
    <t>Ghi danh</t>
  </si>
  <si>
    <t>Kỹ thuật</t>
  </si>
  <si>
    <t>Thủ kho</t>
  </si>
  <si>
    <t>Tổ chức nhân sự</t>
  </si>
  <si>
    <t>Hành chính</t>
  </si>
  <si>
    <t>In ấn</t>
  </si>
  <si>
    <t>Đánh máy</t>
  </si>
  <si>
    <t>Cung ứng vật tư</t>
  </si>
  <si>
    <t>Dự án xây dựng</t>
  </si>
  <si>
    <t>Khoa học công nghệ</t>
  </si>
  <si>
    <t>Quan hệ quốc tế</t>
  </si>
  <si>
    <t>Thanh tra viên</t>
  </si>
  <si>
    <t>Khác</t>
  </si>
  <si>
    <t>Tổng hợp</t>
  </si>
  <si>
    <t>Tổng số</t>
  </si>
  <si>
    <t>CBQL</t>
  </si>
  <si>
    <t xml:space="preserve">GV </t>
  </si>
  <si>
    <t xml:space="preserve">NV </t>
  </si>
  <si>
    <t>Biên chế hiện có</t>
  </si>
  <si>
    <t xml:space="preserve">Đề nghị bổ sung </t>
  </si>
  <si>
    <t>Người lập bảng</t>
  </si>
  <si>
    <t>Thủ trưởng đơn vị</t>
  </si>
  <si>
    <t>STT:</t>
  </si>
  <si>
    <t xml:space="preserve">Đơn vị: </t>
  </si>
  <si>
    <t>* Lưu ý: Chỉ nhập dữ liệu vào những ô màu vàng
và in trên khổ giấy A4</t>
  </si>
  <si>
    <t>Số điểm trường</t>
  </si>
  <si>
    <t>Loại hình
đơn vị</t>
  </si>
  <si>
    <t>Hạng trường</t>
  </si>
  <si>
    <t>Nhà
trẻ</t>
  </si>
  <si>
    <t>Từ 4-12 tháng</t>
  </si>
  <si>
    <t>Trong đó
lớp
bán
trú</t>
  </si>
  <si>
    <t>Trong đó
Học sinh
bán
trú</t>
  </si>
  <si>
    <t>1. Cán bộ quản lý</t>
  </si>
  <si>
    <t>Nhà trẻ</t>
  </si>
  <si>
    <t>Mẫu giáo, mầm non</t>
  </si>
  <si>
    <t>Tổng
cộng</t>
  </si>
  <si>
    <t>13-18 tháng</t>
  </si>
  <si>
    <t>Định mức
biên chế</t>
  </si>
  <si>
    <t>19-24 tháng</t>
  </si>
  <si>
    <t>&gt;=50 trẻ</t>
  </si>
  <si>
    <t>&lt;50 trẻ</t>
  </si>
  <si>
    <t>&gt;=9 nhóm, lớp</t>
  </si>
  <si>
    <t>&lt;9 nhóm, lớp</t>
  </si>
  <si>
    <t>25-36 tháng</t>
  </si>
  <si>
    <t>HT</t>
  </si>
  <si>
    <t>PHT</t>
  </si>
  <si>
    <t>TT71</t>
  </si>
  <si>
    <t>VB
5344</t>
  </si>
  <si>
    <t>Mẫu
giáo</t>
  </si>
  <si>
    <t>2. Giáo viên</t>
  </si>
  <si>
    <t>Tình trạng 
biên chế</t>
  </si>
  <si>
    <t>3a. Nhân viên</t>
  </si>
  <si>
    <t>Định mức
TT06</t>
  </si>
  <si>
    <t xml:space="preserve">Thiếu </t>
  </si>
  <si>
    <t>BS
định
mức</t>
  </si>
  <si>
    <t>1.Thư viện</t>
  </si>
  <si>
    <t>2.Bảo mẫu</t>
  </si>
  <si>
    <t>3.Cấp dưỡng</t>
  </si>
  <si>
    <t>4. Y tế</t>
  </si>
  <si>
    <t xml:space="preserve">5. Văn thư </t>
  </si>
  <si>
    <t>6. Kế toán</t>
  </si>
  <si>
    <t>Biên chế/
HĐ Quận/
Tập sự</t>
  </si>
  <si>
    <t>TTLT06/2015</t>
  </si>
  <si>
    <t>ĐN bổ sung</t>
  </si>
  <si>
    <t>1. Nhà trẻ</t>
  </si>
  <si>
    <t>2. Mẫu giáo</t>
  </si>
  <si>
    <t>HĐ trong
chỉ tiêu BC</t>
  </si>
  <si>
    <t>HĐ NĐ68</t>
  </si>
  <si>
    <t>HĐ trường</t>
  </si>
  <si>
    <t>3b. Nhân viên</t>
  </si>
  <si>
    <t>7. Thủ quỹ</t>
  </si>
  <si>
    <t>8. Phục vụ</t>
  </si>
  <si>
    <t>9. Bảo vệ</t>
  </si>
  <si>
    <t>10. Khác</t>
  </si>
  <si>
    <t>VB 5344</t>
  </si>
  <si>
    <t>TỔNG SỐ
CBCCVC
HIỆN CÓ
(Chưa tính hợp đồng trường)</t>
  </si>
  <si>
    <t>TỔNG SỐ
CBCCVC
HIỆN CÓ
(Tính luôn hợp đồng trường)</t>
  </si>
  <si>
    <t>TỔNG SỐ
CBCCVC
THEO TT71</t>
  </si>
  <si>
    <t>TỔNG SỐ
CBCCVC
THEO VB5344</t>
  </si>
  <si>
    <t>GV</t>
  </si>
  <si>
    <t>NV</t>
  </si>
  <si>
    <t>Diễn giải thêm (nếu có):</t>
  </si>
  <si>
    <t>Chất lượng
đội ngũ nhân sự
(kể cả biên chế và Hợp đồng)</t>
  </si>
  <si>
    <t>Đội ngũ</t>
  </si>
  <si>
    <t>TC</t>
  </si>
  <si>
    <t>ThS</t>
  </si>
  <si>
    <t>TS</t>
  </si>
  <si>
    <t>Nhân viên</t>
  </si>
  <si>
    <t>Ghi chú:</t>
  </si>
  <si>
    <t>* Chỉ tính định mức biên chế cho loại hình trường CÔNG LẬP</t>
  </si>
  <si>
    <t>* Định mức biên chế sự nghiệp không bao gồm các chức danh hợp đồng quy định tại Nghị định 68/2000/NĐ-CP ngày 17/11/2000</t>
  </si>
  <si>
    <t>* Thông tư liên tịch 06/2015/TTLT-BGDĐT-BNV ngày 16/3/2015 QUY ĐỊNH VỀ DANH MỤC KHUNG VỊ TRÍ VIỆC LÀM VÀ ĐỊNH MỨC SỐ LƯỢNG NGƯỜI LÀM VIỆC TRONG CÁC CƠ SỞ GIÁO DỤC MẦM NON CÔNG LẬP</t>
  </si>
  <si>
    <t>…………………………………………….</t>
  </si>
  <si>
    <t>Trung tâm HTPTGDHN cho Người Khuyết tật</t>
  </si>
  <si>
    <t>Trường mầm non Nam Sài Gòn</t>
  </si>
  <si>
    <t>Trường mầm non thành phố</t>
  </si>
  <si>
    <t>Trường Trung cấp Kinh tế - Kỹ thuật Nguyễn Hữu Cảnh</t>
  </si>
  <si>
    <t>Trường Cao đẳng Kinh tế - Kỹ thuật Thành phố Hồ Chí Minh</t>
  </si>
  <si>
    <t>Trường Cao đẳng Kinh tế</t>
  </si>
  <si>
    <t>Trường Cao đẳng Công nghệ Thủ Đức</t>
  </si>
  <si>
    <t>Trường PTĐB Nguyễn Đình Chiểu</t>
  </si>
  <si>
    <t>Báo Giáo dục TPHCM</t>
  </si>
  <si>
    <t>Trung tâm Ngoại ngữ - Tin học</t>
  </si>
  <si>
    <t>Trung tâm Thông tin và Chương trình giáo dục</t>
  </si>
  <si>
    <t>Ban Quản lý đầu tư xây dựng các công trình thuộc Sở</t>
  </si>
  <si>
    <t>Quận 1 - Phường Bến Nghé</t>
  </si>
  <si>
    <t>Quận 1 - Phường Bến Thành</t>
  </si>
  <si>
    <t>Quận 1 - Phường Cầu Kho</t>
  </si>
  <si>
    <t>Quận 1 - Phường Cầu Ông Lãnh</t>
  </si>
  <si>
    <t>Quận 1 - Phường Cô Giang</t>
  </si>
  <si>
    <t>Quận 1 - Phường Đa Kao</t>
  </si>
  <si>
    <t>Quận 1 - Phường Nguyễn Cư Trinh</t>
  </si>
  <si>
    <t>Quận 1 - Phường Nguyễn Thái Bình</t>
  </si>
  <si>
    <t>Quận 1 - Phường Phạm Ngũ Lão</t>
  </si>
  <si>
    <t>Quận 1 - Phường Tân Định</t>
  </si>
  <si>
    <t>Quận 2 - Phường An Khánh</t>
  </si>
  <si>
    <t>Quận 2 - Phường An Lợi Đông</t>
  </si>
  <si>
    <t>Quận 2 - Phường An Phú</t>
  </si>
  <si>
    <t>Quận 2 - Phường Bình An</t>
  </si>
  <si>
    <t>Quận 2 - Phường Bình Khánh</t>
  </si>
  <si>
    <t>Quận 2 - Phường Bình Trưng Đông</t>
  </si>
  <si>
    <t>Quận 2 - Phường Bình Trưng Tây</t>
  </si>
  <si>
    <t>Quận 2 - Phường Cát Lái</t>
  </si>
  <si>
    <t>Quận 2 - Phường Thạnh Mỹ Lợi</t>
  </si>
  <si>
    <t>Quận 2 - Phường Thảo Điền</t>
  </si>
  <si>
    <t>Quận 2 - Phường Thủ Thiêm</t>
  </si>
  <si>
    <t>Quận 3 - Phường 01</t>
  </si>
  <si>
    <t>Quận 3 - Phường 02</t>
  </si>
  <si>
    <t>Quận 3 - Phường 03</t>
  </si>
  <si>
    <t>Quận 3 - Phường 04</t>
  </si>
  <si>
    <t>Quận 3 - Phường 05</t>
  </si>
  <si>
    <t>Quận 3 - Phường 06</t>
  </si>
  <si>
    <t>Quận 3 - Phường 07</t>
  </si>
  <si>
    <t>Quận 3 - Phường 08</t>
  </si>
  <si>
    <t>Quận 3 - Phường 09</t>
  </si>
  <si>
    <t>Quận 3 - Phường 10</t>
  </si>
  <si>
    <t>Quận 3 - Phường 11</t>
  </si>
  <si>
    <t>Quận 3 - Phường 12</t>
  </si>
  <si>
    <t>Quận 3 - Phường 13</t>
  </si>
  <si>
    <t>Quận 3 - Phường 14</t>
  </si>
  <si>
    <t>Quận 4 - Phường 01</t>
  </si>
  <si>
    <t>Quận 4 - Phường 02</t>
  </si>
  <si>
    <t>Quận 4 - Phường 03</t>
  </si>
  <si>
    <t>Quận 4 - Phường 04</t>
  </si>
  <si>
    <t>Quận 4 - Phường 05</t>
  </si>
  <si>
    <t>Quận 4 - Phường 06</t>
  </si>
  <si>
    <t>Quận 4 - Phường 08</t>
  </si>
  <si>
    <t>Quận 4 - Phường 09</t>
  </si>
  <si>
    <t>Quận 4 - Phường 10</t>
  </si>
  <si>
    <t>Quận 4 - Phường 12</t>
  </si>
  <si>
    <t>Quận 4 - Phường 13</t>
  </si>
  <si>
    <t>Quận 4 - Phường 14</t>
  </si>
  <si>
    <t>Quận 4 - Phường 15</t>
  </si>
  <si>
    <t>Quận 4 - Phường 16</t>
  </si>
  <si>
    <t>Quận 4 - Phường 18</t>
  </si>
  <si>
    <t>Quận 5 - Phường 01</t>
  </si>
  <si>
    <t>Quận 5 - Phường 02</t>
  </si>
  <si>
    <t>Quận 5 - Phường 03</t>
  </si>
  <si>
    <t>Quận 5 - Phường 04</t>
  </si>
  <si>
    <t>Quận 5 - Phường 05</t>
  </si>
  <si>
    <t>Quận 5 - Phường 06</t>
  </si>
  <si>
    <t>Quận 5 - Phường 07</t>
  </si>
  <si>
    <t>Quận 5 - Phường 08</t>
  </si>
  <si>
    <t>Quận 5 - Phường 09</t>
  </si>
  <si>
    <t>Quận 5 - Phường 10</t>
  </si>
  <si>
    <t>Quận 5 - Phường 11</t>
  </si>
  <si>
    <t>Quận 5 - Phường 12</t>
  </si>
  <si>
    <t>Quận 5 - Phường 13</t>
  </si>
  <si>
    <t>Quận 5 - Phường 14</t>
  </si>
  <si>
    <t>Quận 5 - Phường 15</t>
  </si>
  <si>
    <t>Quận 6 - Phường 01</t>
  </si>
  <si>
    <t>Quận 6 - Phường 02</t>
  </si>
  <si>
    <t>Quận 6 - Phường 03</t>
  </si>
  <si>
    <t>Quận 6 - Phường 04</t>
  </si>
  <si>
    <t>Quận 6 - Phường 05</t>
  </si>
  <si>
    <t>Quận 6 - Phường 06</t>
  </si>
  <si>
    <t>Quận 6 - Phường 07</t>
  </si>
  <si>
    <t>Quận 6 - Phường 08</t>
  </si>
  <si>
    <t>Quận 6 - Phường 09</t>
  </si>
  <si>
    <t>Quận 6 - Phường 10</t>
  </si>
  <si>
    <t>Quận 6 - Phường 11</t>
  </si>
  <si>
    <t>Quận 6 - Phường 12</t>
  </si>
  <si>
    <t>Quận 6 - Phường 13</t>
  </si>
  <si>
    <t>Quận 6 - Phường 14</t>
  </si>
  <si>
    <t>Quận 7 - Phường Bình Thuận</t>
  </si>
  <si>
    <t>Quận 7 - Phường Phú Mỹ</t>
  </si>
  <si>
    <t>Quận 7 - Phường Phú Thuận</t>
  </si>
  <si>
    <t>Quận 7 - Phường Tân Hưng</t>
  </si>
  <si>
    <t>Quận 7 - Phường Tân Kiểng</t>
  </si>
  <si>
    <t>Quận 7 - Phường Tân Phong</t>
  </si>
  <si>
    <t>Quận 7 - Phường Tân Phú</t>
  </si>
  <si>
    <t>Quận 7 - Phường Tân Quy</t>
  </si>
  <si>
    <t>Quận 7 - Phường Tân Thuận Đông</t>
  </si>
  <si>
    <t>Quận 7 - Phường Tân Thuận Tây</t>
  </si>
  <si>
    <t>Quận 8 - Phường 01</t>
  </si>
  <si>
    <t>Quận 8 - Phường 02</t>
  </si>
  <si>
    <t>Quận 8 - Phường 03</t>
  </si>
  <si>
    <t>Quận 8 - Phường 04</t>
  </si>
  <si>
    <t>Quận 8 - Phường 05</t>
  </si>
  <si>
    <t>Quận 8 - Phường 06</t>
  </si>
  <si>
    <t>Quận 8 - Phường 07</t>
  </si>
  <si>
    <t>Quận 8 - Phường 08</t>
  </si>
  <si>
    <t>Quận 8 - Phường 09</t>
  </si>
  <si>
    <t>Quận 8 - Phường 10</t>
  </si>
  <si>
    <t>Quận 8 - Phường 11</t>
  </si>
  <si>
    <t>Quận 8 - Phường 12</t>
  </si>
  <si>
    <t>Quận 8 - Phường 13</t>
  </si>
  <si>
    <t>Quận 8 - Phường 14</t>
  </si>
  <si>
    <t>Quận 8 - Phường 15</t>
  </si>
  <si>
    <t>Quận 8 - Phường 16</t>
  </si>
  <si>
    <t>Quận 9 - Phường Hiệp Phú</t>
  </si>
  <si>
    <t>Quận 9 - Phường Long Bình</t>
  </si>
  <si>
    <t>Quận 9 - Phường Long Phước</t>
  </si>
  <si>
    <t>Quận 9 - Phường Long Thạnh Mỹ</t>
  </si>
  <si>
    <t>Quận 9 - Phường Long Trường</t>
  </si>
  <si>
    <t>Quận 9 - Phường Phú Hữu</t>
  </si>
  <si>
    <t>Quận 9 - Phường Phước Bình</t>
  </si>
  <si>
    <t>Quận 9 - Phường Phước Long A</t>
  </si>
  <si>
    <t>Quận 9 - Phường Phước Long B</t>
  </si>
  <si>
    <t>Quận 9 - Phường Tăng Nhơn Phú A</t>
  </si>
  <si>
    <t>Quận 9 - Phường Tăng Nhơn Phú B</t>
  </si>
  <si>
    <t>Quận 9 - Phường Tân Phú</t>
  </si>
  <si>
    <t>Quận 9 - Phường Trường Thạnh</t>
  </si>
  <si>
    <t>Quận 10 - Phường 01</t>
  </si>
  <si>
    <t>Quận 10 - Phường 02</t>
  </si>
  <si>
    <t>Quận 10 - Phường 03</t>
  </si>
  <si>
    <t>Quận 10 - Phường 04</t>
  </si>
  <si>
    <t>Quận 10 - Phường 05</t>
  </si>
  <si>
    <t>Quận 10 - Phường 06</t>
  </si>
  <si>
    <t>Quận 10 - Phường 07</t>
  </si>
  <si>
    <t>Quận 10 - Phường 08</t>
  </si>
  <si>
    <t>Quận 10 - Phường 09</t>
  </si>
  <si>
    <t>Quận 10 - Phường 10</t>
  </si>
  <si>
    <t>Quận 10 - Phường 11</t>
  </si>
  <si>
    <t>Quận 10 - Phường 12</t>
  </si>
  <si>
    <t>Quận 10 - Phường 13</t>
  </si>
  <si>
    <t>Quận 10 - Phường 14</t>
  </si>
  <si>
    <t>Quận 10 - Phường 15</t>
  </si>
  <si>
    <t>Quận 11 - Phường 01</t>
  </si>
  <si>
    <t>Quận 11 - Phường 02</t>
  </si>
  <si>
    <t>Quận 11 - Phường 03</t>
  </si>
  <si>
    <t>Quận 11 - Phường 04</t>
  </si>
  <si>
    <t>Quận 11 - Phường 05</t>
  </si>
  <si>
    <t>Quận 11 - Phường 06</t>
  </si>
  <si>
    <t>Quận 11 - Phường 07</t>
  </si>
  <si>
    <t>Quận 11 - Phường 08</t>
  </si>
  <si>
    <t>Quận 11 - Phường 09</t>
  </si>
  <si>
    <t>Quận 11 - Phường 10</t>
  </si>
  <si>
    <t>Quận 11 - Phường 11</t>
  </si>
  <si>
    <t>Quận 11 - Phường 12</t>
  </si>
  <si>
    <t>Quận 11 - Phường 13</t>
  </si>
  <si>
    <t>Quận 11 - Phường 14</t>
  </si>
  <si>
    <t>Quận 11 - Phường 15</t>
  </si>
  <si>
    <t>Quận 11 - Phường 16</t>
  </si>
  <si>
    <t>Quận 12 - Phường An Phú Đông</t>
  </si>
  <si>
    <t>Quận 12 - Phường Đông Hưng Thuận</t>
  </si>
  <si>
    <t>Quận 12 - Phường Hiệp Thành</t>
  </si>
  <si>
    <t>Quận 12 - Phường Tân Chánh Hiệp</t>
  </si>
  <si>
    <t>Quận 12 - Phường Tân Hưng Thuận</t>
  </si>
  <si>
    <t>Quận 12 - Phường Tân Thới Hiệp</t>
  </si>
  <si>
    <t>Quận 12 - Phường Tân Thới Nhất</t>
  </si>
  <si>
    <t>Quận 12 - Phường Thạnh Lộc</t>
  </si>
  <si>
    <t>Quận 12 - Phường Thạnh Xuân</t>
  </si>
  <si>
    <t>Quận 12 - Phường Thới An</t>
  </si>
  <si>
    <t>Quận 12 - Phường Trung Mỹ Tây</t>
  </si>
  <si>
    <t>Quận Bình Thạnh - Phường 01</t>
  </si>
  <si>
    <t>Quận Bình Thạnh - Phường 02</t>
  </si>
  <si>
    <t>Quận Bình Thạnh - Phường 03</t>
  </si>
  <si>
    <t>Quận Bình Thạnh - Phường 05</t>
  </si>
  <si>
    <t>Quận Bình Thạnh - Phường 06</t>
  </si>
  <si>
    <t>Quận Bình Thạnh - Phường 07</t>
  </si>
  <si>
    <t>Quận Bình Thạnh - Phường 11</t>
  </si>
  <si>
    <t>Quận Bình Thạnh - Phường 12</t>
  </si>
  <si>
    <t>Quận Bình Thạnh - Phường 13</t>
  </si>
  <si>
    <t>Quận Bình Thạnh - Phường 14</t>
  </si>
  <si>
    <t>Quận Bình Thạnh - Phường 15</t>
  </si>
  <si>
    <t>Quận Bình Thạnh - Phường 17</t>
  </si>
  <si>
    <t>Quận Bình Thạnh - Phường 19</t>
  </si>
  <si>
    <t>Quận Bình Thạnh - Phường 21</t>
  </si>
  <si>
    <t>Quận Bình Thạnh - Phường 22</t>
  </si>
  <si>
    <t>Quận Bình Thạnh - Phường 24</t>
  </si>
  <si>
    <t>Quận Bình Thạnh - Phường 25</t>
  </si>
  <si>
    <t>Quận Bình Thạnh - Phường 26</t>
  </si>
  <si>
    <t>Quận Bình Thạnh - Phường 27</t>
  </si>
  <si>
    <t>Quận Bình Thạnh - Phường 28</t>
  </si>
  <si>
    <t>Quận Phú Nhuận - Phường 01</t>
  </si>
  <si>
    <t>Quận Phú Nhuận - Phường 02</t>
  </si>
  <si>
    <t>Quận Phú Nhuận - Phường 03</t>
  </si>
  <si>
    <t>Quận Phú Nhuận - Phường 04</t>
  </si>
  <si>
    <t>Quận Phú Nhuận - Phường 05</t>
  </si>
  <si>
    <t>Quận Phú Nhuận - Phường 07</t>
  </si>
  <si>
    <t>Quận Phú Nhuận - Phường 08</t>
  </si>
  <si>
    <t>Quận Phú Nhuận - Phường 09</t>
  </si>
  <si>
    <t>Quận Phú Nhuận - Phường 10</t>
  </si>
  <si>
    <t>Quận Phú Nhuận - Phường 11</t>
  </si>
  <si>
    <t>Quận Phú Nhuận - Phường 12</t>
  </si>
  <si>
    <t>Quận Phú Nhuận - Phường 13</t>
  </si>
  <si>
    <t>Quận Phú Nhuận - Phường 14</t>
  </si>
  <si>
    <t>Quận Phú Nhuận - Phường 15</t>
  </si>
  <si>
    <t>Quận Phú Nhuận - Phường 17</t>
  </si>
  <si>
    <t>Quận Gò Vấp - Phường 01</t>
  </si>
  <si>
    <t>Quận Gò Vấp - Phường 03</t>
  </si>
  <si>
    <t>Quận Gò Vấp - Phường 04</t>
  </si>
  <si>
    <t>Quận Gò Vấp - Phường 05</t>
  </si>
  <si>
    <t>Quận Gò Vấp - Phường 06</t>
  </si>
  <si>
    <t>Quận Gò Vấp - Phường 07</t>
  </si>
  <si>
    <t>Quận Gò Vấp - Phường 08</t>
  </si>
  <si>
    <t>Quận Gò Vấp - Phường 09</t>
  </si>
  <si>
    <t>Quận Gò Vấp - Phường 10</t>
  </si>
  <si>
    <t>Quận Gò Vấp - Phường 11</t>
  </si>
  <si>
    <t>Quận Gò Vấp - Phường 12</t>
  </si>
  <si>
    <t>Quận Gò Vấp - Phường 13</t>
  </si>
  <si>
    <t>Quận Gò Vấp - Phường 14</t>
  </si>
  <si>
    <t>Quận Gò Vấp - Phường 15</t>
  </si>
  <si>
    <t>Quận Gò Vấp - Phường 16</t>
  </si>
  <si>
    <t>Quận Gò Vấp - Phường 17</t>
  </si>
  <si>
    <t>Quận Tân Bình - Phường 01</t>
  </si>
  <si>
    <t>Quận Tân Bình - Phường 02</t>
  </si>
  <si>
    <t>Quận Tân Bình - Phường 03</t>
  </si>
  <si>
    <t>Quận Tân Bình - Phường 04</t>
  </si>
  <si>
    <t>Quận Tân Bình - Phường 05</t>
  </si>
  <si>
    <t>Quận Tân Bình - Phường 06</t>
  </si>
  <si>
    <t>Quận Tân Bình - Phường 07</t>
  </si>
  <si>
    <t>Quận Tân Bình - Phường 08</t>
  </si>
  <si>
    <t>Quận Tân Bình - Phường 09</t>
  </si>
  <si>
    <t>Quận Tân Bình - Phường 10</t>
  </si>
  <si>
    <t>Quận Tân Bình - Phường 11</t>
  </si>
  <si>
    <t>Quận Tân Bình - Phường 12</t>
  </si>
  <si>
    <t>Quận Tân Bình - Phường 13</t>
  </si>
  <si>
    <t>Quận Tân Bình - Phường 14</t>
  </si>
  <si>
    <t>Quận Tân Bình - Phường 15</t>
  </si>
  <si>
    <t>Quận Tân Phú - Phường Hiệp Tân</t>
  </si>
  <si>
    <t>Quận Tân Phú - Phường Hoà Thạnh</t>
  </si>
  <si>
    <t>Quận Tân Phú - Phường Phú Thạnh</t>
  </si>
  <si>
    <t>Quận Tân Phú - Phường Phú Thọ Hoà</t>
  </si>
  <si>
    <t>Quận Tân Phú - Phường Phú Trung</t>
  </si>
  <si>
    <t>Quận Tân Phú - Phường Sơn Kỳ</t>
  </si>
  <si>
    <t>Quận Tân Phú - Phường Tân Quý</t>
  </si>
  <si>
    <t>Quận Tân Phú - Phường Tân Sơn Nhì</t>
  </si>
  <si>
    <t>Quận Tân Phú - Phường Tân Thành</t>
  </si>
  <si>
    <t>Quận Tân Phú - Phường Tân Thới Hoà</t>
  </si>
  <si>
    <t>Quận Tân Phú - Phường Tây Thạnh</t>
  </si>
  <si>
    <t>Quận Bình Tân - Phường  An Lạc</t>
  </si>
  <si>
    <t>Quận Bình Tân - Phường An Lạc A</t>
  </si>
  <si>
    <t>Quận Bình Tân - Phường Bình Hưng Hòa</t>
  </si>
  <si>
    <t>Quận Bình Tân - Phường Binh Hưng Hoà A</t>
  </si>
  <si>
    <t>Quận Bình Tân - Phường Binh Hưng Hoà B</t>
  </si>
  <si>
    <t>Quận Bình Tân - Phường Bình Trị Đông</t>
  </si>
  <si>
    <t>Quận Bình Tân - Phường Bình Trị Đông A</t>
  </si>
  <si>
    <t>Quận Bình Tân - Phường Bình Trị Đông B</t>
  </si>
  <si>
    <t>Quận Bình Tân - Phường Tân Tạo</t>
  </si>
  <si>
    <t>Quận Bình Tân - Phường Tân Tạo A</t>
  </si>
  <si>
    <t>Quận Thủ Đức - Phường Bình Chiểu</t>
  </si>
  <si>
    <t>Quận Thủ Đức - Phường Bình Thọ</t>
  </si>
  <si>
    <t>Quận Thủ Đức - Phường Hiệp Bình Chánh</t>
  </si>
  <si>
    <t>Quận Thủ Đức - Phường Hiệp Bình Phước</t>
  </si>
  <si>
    <t>Quận Thủ Đức - Phường Linh Chiểu</t>
  </si>
  <si>
    <t>Quận Thủ Đức - Phường Linh Đông</t>
  </si>
  <si>
    <t>Quận Thủ Đức - Phường Linh Tây</t>
  </si>
  <si>
    <t>Quận Thủ Đức - Phường Linh Trung</t>
  </si>
  <si>
    <t>Quận Thủ Đức - Phường Linh Xuân</t>
  </si>
  <si>
    <t>Quận Thủ Đức - Phường Tam Bình</t>
  </si>
  <si>
    <t>Quận Thủ Đức - Phường Tam Phú</t>
  </si>
  <si>
    <t>Quận Thủ Đức - Phường Trường Thọ</t>
  </si>
  <si>
    <t>Huyện Nhà Bè - Xã Hiệp Phước</t>
  </si>
  <si>
    <t>Huyện Nhà Bè - Xã Long Thới</t>
  </si>
  <si>
    <t>Huyện Nhà Bè - Thị Trấn Nhà Bè</t>
  </si>
  <si>
    <t>Huyện Nhà Bè - Xã Nhơn Đức</t>
  </si>
  <si>
    <t>Huyện Nhà Bè - Xã Phú Xuân</t>
  </si>
  <si>
    <t>Huyện Nhà Bè - Xã Phước Kiển</t>
  </si>
  <si>
    <t>Huyện Nhà Bè - Xã Phước Lộc</t>
  </si>
  <si>
    <t>Huyện Cần Giờ - Xã An Thới Đông</t>
  </si>
  <si>
    <t>Huyện Cần Giờ - Xã Bình Khánh</t>
  </si>
  <si>
    <t>Huyện Cần Giờ - Thị Trấn Cần Thạnh</t>
  </si>
  <si>
    <t>Huyện Cần Giờ - Xã Long Hòa</t>
  </si>
  <si>
    <t>Huyện Cần Giờ - Xã Lý Nhơn</t>
  </si>
  <si>
    <t>Huyện Cần Giờ - Xã Tam Thôn Hiệp</t>
  </si>
  <si>
    <t>Huyện Cần Giờ - Xã Thạnh An</t>
  </si>
  <si>
    <t>Huyện Củ Chi - Xã An Nhơn Tây</t>
  </si>
  <si>
    <t>Huyện Củ Chi - Xã An Phú</t>
  </si>
  <si>
    <t>Huyện Củ Chi - Xã Bình Mỹ</t>
  </si>
  <si>
    <t>Huyện Củ Chi - Thị Trấn Củ Chi</t>
  </si>
  <si>
    <t>Huyện Củ Chi - Xã Hòa Phú</t>
  </si>
  <si>
    <t>Huyện Củ Chi - Xã Nhuận Đức</t>
  </si>
  <si>
    <t>Huyện Củ Chi - Xã Phạm Văn Cội</t>
  </si>
  <si>
    <t>Huyện Củ Chi - Xã Phú Hòa Đông</t>
  </si>
  <si>
    <t>Huyện Củ Chi - Xã Phú Mỹ Hưng</t>
  </si>
  <si>
    <t>Huyện Củ Chi - Xã Phước Hiệp</t>
  </si>
  <si>
    <t>Huyện Củ Chi - Xã Phước Thạnh</t>
  </si>
  <si>
    <t>Huyện Củ Chi - Xã Phước Vĩnh An</t>
  </si>
  <si>
    <t>Huyện Củ Chi - Xã Tân An Hội</t>
  </si>
  <si>
    <t>Huyện Củ Chi - Xã Tân Phú Trung</t>
  </si>
  <si>
    <t>Huyện Củ Chi - Xã Tân Thạnh Đông</t>
  </si>
  <si>
    <t>Huyện Củ Chi - Xã Tân Thạnh Tây</t>
  </si>
  <si>
    <t>Huyện Củ Chi - Xã Tân Thông Hội</t>
  </si>
  <si>
    <t>Huyện Củ Chi - Xã Thái Mỹ</t>
  </si>
  <si>
    <t>Huyện Củ Chi - Xã Trung An</t>
  </si>
  <si>
    <t>Huyện Củ Chi - Xã Trung Lập Hạ</t>
  </si>
  <si>
    <t>Huyện Củ Chi - Xã Trung Lập Thượng</t>
  </si>
  <si>
    <t>Huyện Hóc Môn - Xã Bà Điểm</t>
  </si>
  <si>
    <t>Huyện Hóc Môn - Xã Đông Thạnh</t>
  </si>
  <si>
    <t>Huyện Hóc Môn - Thị Trấn Hóc Môn</t>
  </si>
  <si>
    <t>Huyện Hóc Môn - Xã Nhị Bình</t>
  </si>
  <si>
    <t>Huyện Hóc Môn - Xã Tân Hiệp</t>
  </si>
  <si>
    <t>Huyện Hóc Môn - Xã Tân Thới Nhì</t>
  </si>
  <si>
    <t>Huyện Hóc Môn - Xã Tân Xuân</t>
  </si>
  <si>
    <t>Huyện Hóc Môn - Xã Thới Tam Thôn</t>
  </si>
  <si>
    <t>Huyện Hóc Môn - Xã Trung Chánh</t>
  </si>
  <si>
    <t>Huyện Hóc Môn - Xã Xuân Thới Đông</t>
  </si>
  <si>
    <t>Huyện Hóc Môn - Xã Xuân Thới Sơn</t>
  </si>
  <si>
    <t>Huyện Hóc Môn - Xã Xuân Thới Thượng</t>
  </si>
  <si>
    <t>Huyện Bình Chánh - Xã An Phú Tây</t>
  </si>
  <si>
    <t>Huyện Bình Chánh - Xã Bình Chánh</t>
  </si>
  <si>
    <t>Huyện Bình Chánh - Xã Bình Hưng</t>
  </si>
  <si>
    <t>Huyện Bình Chánh - Xã Bình Lợi</t>
  </si>
  <si>
    <t>Huyện Bình Chánh - Xã Đa Phước</t>
  </si>
  <si>
    <t>Huyện Bình Chánh - Xã Hưng Long</t>
  </si>
  <si>
    <t>Huyện Bình Chánh - Xã Lê Minh Xuân</t>
  </si>
  <si>
    <t>Huyện Bình Chánh - Xã Phạm Văn Hai</t>
  </si>
  <si>
    <t>Huyện Bình Chánh - Xã Phong Phú</t>
  </si>
  <si>
    <t>Huyện Bình Chánh - Xã Quy Đức</t>
  </si>
  <si>
    <t>Huyện Bình Chánh - Xã Tân Kiên</t>
  </si>
  <si>
    <t>Huyện Bình Chánh - Xã Tân Nhựt</t>
  </si>
  <si>
    <t>Huyện Bình Chánh - Xã Tân Quý Tây</t>
  </si>
  <si>
    <t>Huyện Bình Chánh - Thị Trấn Tân Túc</t>
  </si>
  <si>
    <t>Huyện Bình Chánh - Xã Vĩnh Lộc A</t>
  </si>
  <si>
    <t>Huyện Bình Chánh - Xã Vĩnh Lộc B</t>
  </si>
  <si>
    <t>Chọn tên đơn vị:</t>
  </si>
  <si>
    <t>THÀNH PHỐ HỒ CHÍ MINH</t>
  </si>
  <si>
    <t>Trường mầm non 19-5 thành phố</t>
  </si>
  <si>
    <t>THPTBuiThiXuan</t>
  </si>
  <si>
    <t>THPTTrungVuong</t>
  </si>
  <si>
    <t>THPTchuyenTranDaiNghia</t>
  </si>
  <si>
    <t>THPTTenLoMan</t>
  </si>
  <si>
    <t>THPTGiongOngTo</t>
  </si>
  <si>
    <t>THPTThuThiem</t>
  </si>
  <si>
    <t>THPTLeQuyDon</t>
  </si>
  <si>
    <t>THPTNguyenThiMinhKhai</t>
  </si>
  <si>
    <t>THPTMarieCurie</t>
  </si>
  <si>
    <t>THPTNguyenTrai</t>
  </si>
  <si>
    <t>THPTNguyenHuuTho</t>
  </si>
  <si>
    <t>THPTHungVuong</t>
  </si>
  <si>
    <t>THPTchuyenLeHongPhong</t>
  </si>
  <si>
    <t>THPTTranKhaiNguyen</t>
  </si>
  <si>
    <t>THPTQuocteViet-Uc</t>
  </si>
  <si>
    <t>THPTMacDinhChi</t>
  </si>
  <si>
    <t>THPTBinhPhu</t>
  </si>
  <si>
    <t>THPTNguyenTatThanh</t>
  </si>
  <si>
    <t>THPTLeThanhTon</t>
  </si>
  <si>
    <t>THPTNgoQuyen</t>
  </si>
  <si>
    <t>THPTTanPhong</t>
  </si>
  <si>
    <t>THPTNamSaiGon</t>
  </si>
  <si>
    <t>THPTLuongVanCan</t>
  </si>
  <si>
    <t>THPTNgoGiaTu</t>
  </si>
  <si>
    <t>THPTTaQuangBuu</t>
  </si>
  <si>
    <t>THPTchuyenNKTDTTNguyenThiDinh</t>
  </si>
  <si>
    <t>THPTNguyenVanLinh</t>
  </si>
  <si>
    <t>THPTNguyenHue</t>
  </si>
  <si>
    <t>THPTPhuocLong</t>
  </si>
  <si>
    <t>THPTLongTruong</t>
  </si>
  <si>
    <t>THPTNguyenVanTang</t>
  </si>
  <si>
    <t>THPTNguyenDu</t>
  </si>
  <si>
    <t>THPTNguyenKhuyen</t>
  </si>
  <si>
    <t>THPTNguyenAnNinh</t>
  </si>
  <si>
    <t>THPTNguyenHien</t>
  </si>
  <si>
    <t>THPTNamKyKhoiNghia</t>
  </si>
  <si>
    <t>THPTTranQuangKhai</t>
  </si>
  <si>
    <t>THPTThanhLoc</t>
  </si>
  <si>
    <t>THPTVoTruongToan</t>
  </si>
  <si>
    <t>THPTTruongChinh</t>
  </si>
  <si>
    <t>THPTThanhDa</t>
  </si>
  <si>
    <t>THPTGiaDinh</t>
  </si>
  <si>
    <t>THPTVoThiSau</t>
  </si>
  <si>
    <t>THPTPhanDangLuu</t>
  </si>
  <si>
    <t>THPTHoangHoaTham</t>
  </si>
  <si>
    <t>THPTTranVanGiau</t>
  </si>
  <si>
    <t>THPTGoVap</t>
  </si>
  <si>
    <t>THPTNguyenCongTru</t>
  </si>
  <si>
    <t>THPTTranHungDao</t>
  </si>
  <si>
    <t>THPTNguyenTrungTruc</t>
  </si>
  <si>
    <t>THPTLyThuongKiet</t>
  </si>
  <si>
    <t>THPTNguyenHuuCau</t>
  </si>
  <si>
    <t>THPTBaDiem</t>
  </si>
  <si>
    <t>THPTNguyenVanCu</t>
  </si>
  <si>
    <t>THPTNguyenHuuTien</t>
  </si>
  <si>
    <t>THPTPhamVanSang</t>
  </si>
  <si>
    <t>THPTPhuNhuan</t>
  </si>
  <si>
    <t>THPTHanThuyen</t>
  </si>
  <si>
    <t>THPTNguyenThuongHien</t>
  </si>
  <si>
    <t>THPTNguyenChiThanh</t>
  </si>
  <si>
    <t>THPTNguyenThaiBinh</t>
  </si>
  <si>
    <t>THPTTranPhu</t>
  </si>
  <si>
    <t>THPTTanBinh</t>
  </si>
  <si>
    <t>THPTTayThanh</t>
  </si>
  <si>
    <t>THPTNguyenHuuHuan</t>
  </si>
  <si>
    <t>THPTThuDuc</t>
  </si>
  <si>
    <t>THPTTamPhu</t>
  </si>
  <si>
    <t>THPTHiepBinh</t>
  </si>
  <si>
    <t>THPTDaoSonTay</t>
  </si>
  <si>
    <t>THPTAnNhonTay</t>
  </si>
  <si>
    <t>THPTCuChi</t>
  </si>
  <si>
    <t>THPTTrungPhu</t>
  </si>
  <si>
    <t>THPTQuangTrung</t>
  </si>
  <si>
    <t>ThieuSinhquan</t>
  </si>
  <si>
    <t>THPTTrungLap</t>
  </si>
  <si>
    <t>THPTPhuHoa</t>
  </si>
  <si>
    <t>THPTTanThongHoi</t>
  </si>
  <si>
    <t>THPTDaPhuoc</t>
  </si>
  <si>
    <t>THPTBinhChanh</t>
  </si>
  <si>
    <t>THPTLeMinhXuan</t>
  </si>
  <si>
    <t>THPTTanTuc</t>
  </si>
  <si>
    <t>THPTVinhLocB</t>
  </si>
  <si>
    <t>THPTAnLac</t>
  </si>
  <si>
    <t>THPTVinhLoc</t>
  </si>
  <si>
    <t>THPTNguyenHuuCanh</t>
  </si>
  <si>
    <t>THPTBinhHungHoa</t>
  </si>
  <si>
    <t>THPTBinhTan</t>
  </si>
  <si>
    <t>THPTBinhKhanh</t>
  </si>
  <si>
    <t>THPTCanThanh</t>
  </si>
  <si>
    <t>THPTAnNghia</t>
  </si>
  <si>
    <t>THPTLongThoi</t>
  </si>
  <si>
    <t>THPTPhuocKien</t>
  </si>
  <si>
    <t>THPTDuongVanDuong</t>
  </si>
  <si>
    <t>THPTLuongTheVinh</t>
  </si>
  <si>
    <t>THPTNguyenThiDieu</t>
  </si>
  <si>
    <t>THPTTranHuuTrang</t>
  </si>
  <si>
    <t>THPTSuongNguyetAnh</t>
  </si>
  <si>
    <t>THPTDienHong</t>
  </si>
  <si>
    <t>THPTVoVanKiet</t>
  </si>
  <si>
    <t>GDTXQuan1</t>
  </si>
  <si>
    <t>GDTXLeQuyDon</t>
  </si>
  <si>
    <t>GDTXQuan2</t>
  </si>
  <si>
    <t>GDTXQuan3</t>
  </si>
  <si>
    <t>GDTXQuan4</t>
  </si>
  <si>
    <t>GDTXQuan5</t>
  </si>
  <si>
    <t>GDTXChuVanAn</t>
  </si>
  <si>
    <t>GDTXTiengHoa</t>
  </si>
  <si>
    <t>GDTXQuan6</t>
  </si>
  <si>
    <t>GDTXQuan7</t>
  </si>
  <si>
    <t>GDTXQuan8</t>
  </si>
  <si>
    <t>GDTXQuan9</t>
  </si>
  <si>
    <t>GDTXQuan10</t>
  </si>
  <si>
    <t>GDTXQuan11</t>
  </si>
  <si>
    <t>GDTXQuan12</t>
  </si>
  <si>
    <t>GDTXQuanPhuNhuan</t>
  </si>
  <si>
    <t>GDTXQuanBinhThanh</t>
  </si>
  <si>
    <t>GDTXQuanTanBinh</t>
  </si>
  <si>
    <t>GDTXQuanTanPhu</t>
  </si>
  <si>
    <t>GDTXQuanGoVap</t>
  </si>
  <si>
    <t>GDTXQuanThuDuc</t>
  </si>
  <si>
    <t>GDTXHuyenHocMon</t>
  </si>
  <si>
    <t>GDTXHuyenCuChi</t>
  </si>
  <si>
    <t>GDTXHuyenBinhChanh</t>
  </si>
  <si>
    <t>GDTXQuanBinhTan</t>
  </si>
  <si>
    <t>GDTXHuyenNhaBe</t>
  </si>
  <si>
    <t>GDTXHuyenCanGio</t>
  </si>
  <si>
    <t>GDKTTHvaHNLeThiHongGam</t>
  </si>
  <si>
    <t>HTPTGDHNchoNguoiKhuyettat</t>
  </si>
  <si>
    <t>mamnon19-5thanhpho</t>
  </si>
  <si>
    <t>mamnonNamSaiGon</t>
  </si>
  <si>
    <t>mamnonthanhpho</t>
  </si>
  <si>
    <t>TrungcapKinhte-KythuatNguyenHuuCanh</t>
  </si>
  <si>
    <t>TrungcapKythuatvaNghiepvuNamSaiGon</t>
  </si>
  <si>
    <t>TrungcapKinhte-Kythuatquan12</t>
  </si>
  <si>
    <t>TrungcapKinhte-KythuatHocMon</t>
  </si>
  <si>
    <t>CaodangKinhte-KythuatThanhphoHoChiMinh</t>
  </si>
  <si>
    <t>CaodangKinhte</t>
  </si>
  <si>
    <t>CaodangKythuatLyTuTrongTP.HCM</t>
  </si>
  <si>
    <t>CaodangCongngheThuDuc</t>
  </si>
  <si>
    <t>PTDBNguyenDinhChieu</t>
  </si>
  <si>
    <t>Tên file</t>
  </si>
  <si>
    <t>Trường Trung cấp Bách Nghệ Thành phố Hồ Chí Minh</t>
  </si>
  <si>
    <t>Quản trị 
nhà hàng khách sạn</t>
  </si>
  <si>
    <t>Hướng dẫn du lịch</t>
  </si>
  <si>
    <t>Khoa Điện-Điện lạnh:</t>
  </si>
  <si>
    <t>Trường cao đẳng Bách khoa Nam Sài Gòn</t>
  </si>
  <si>
    <t>Trường Trung cấp Kinh tế-Kỹ thuật Quận 12</t>
  </si>
  <si>
    <t>Trường Cao đẳng  Lý Tự Trọng TP.HCM</t>
  </si>
  <si>
    <t>BÁO CÁO TÌNH HÌNH NHÂN SỰ NĂM HỌC 2018  -2019
VÀ KẾ HOẠCH NHÂN SỰ NĂM HỌC 2019 - 2020</t>
  </si>
  <si>
    <t>4. Nhân viên (Phòng Quản trị -Dịch vụ)</t>
  </si>
  <si>
    <t>Mai Thu Hương</t>
  </si>
  <si>
    <t>Hợp đồng trường: Thu, Điệp,
 Quyết, Trang,  Phím, Minh, 
Loan,Nga, Hương, 
Bích Thủy, Thiện,Qúi</t>
  </si>
  <si>
    <t>Biên chế:
Trưởng phòng: Lê Quang Liêm
Phó Trưởng phòng: Nguyễn Văn Thành
Nhân viên:
Phú, Quang, Trong, Hiệp,Thịnh, Lê Tuấn, Bùi Tuấn, Dũng, Thắng, Nhận
Hợp đồng trường:
Thủy, Lợi, Tấn, Kiệt, Triết</t>
  </si>
  <si>
    <t>Trưởng đơn vị</t>
  </si>
  <si>
    <t xml:space="preserve">Ghi chú: </t>
  </si>
  <si>
    <t xml:space="preserve"> - Phòng đề xuất bổ sung thêm 2 nhân sự trong đó : 
+ 01 Nhân sự phục vụ bên cây xanh, xây dựng (thợ hồ) trám trét trình độ lao động phổ thông do khối lượng công việc nhiều .Nhân viên Lê Văn Sơn đã nghỉ bệnh nên hiện còn có 1 nhân sự phụ trách.
+ 01 Nhân sự bên tổ Sửa chữa cơ bản có chuyên môn về Cơ khí  trình độ Trung cấp hoặc Cao đẳng trở lên để phục vụ cho phòng trong công tác sửa chữa thường xuyên theo chức năng nhiệm vụ của phòng có liên quan về cơ khí nhưng hiện tại chưa có nhân sự về mảng này</t>
  </si>
  <si>
    <t>Dương Thị Thủy</t>
  </si>
  <si>
    <t>Lê Quang Liêm</t>
  </si>
</sst>
</file>

<file path=xl/styles.xml><?xml version="1.0" encoding="utf-8"?>
<styleSheet xmlns="http://schemas.openxmlformats.org/spreadsheetml/2006/main" xmlns:mc="http://schemas.openxmlformats.org/markup-compatibility/2006" xmlns:x14ac="http://schemas.microsoft.com/office/spreadsheetml/2009/9/ac" mc:Ignorable="x14ac">
  <numFmts count="21">
    <numFmt numFmtId="164" formatCode="_-* #,##0.00_-;\-* #,##0.00_-;_-* &quot;-&quot;??_-;_-@_-"/>
    <numFmt numFmtId="165" formatCode="_-* #,##0_-;\-* #,##0_-;_-* &quot;-&quot;_-;_-@_-"/>
    <numFmt numFmtId="166" formatCode="_ * #,##0_)\ &quot;$&quot;_ ;_ * \(#,##0\)\ &quot;$&quot;_ ;_ * &quot;-&quot;_)\ &quot;$&quot;_ ;_ @_ "/>
    <numFmt numFmtId="167" formatCode="_ * #,##0_ ;_ * \-#,##0_ ;_ * &quot;-&quot;_ ;_ @_ "/>
    <numFmt numFmtId="168" formatCode="_ * #,##0.00_ ;_ * \-#,##0.00_ ;_ * &quot;-&quot;??_ ;_ @_ "/>
    <numFmt numFmtId="169" formatCode="#,##0;\(#,##0\)"/>
    <numFmt numFmtId="170" formatCode="\$#,##0\ ;\(\$#,##0\)"/>
    <numFmt numFmtId="171" formatCode="\t0.00%"/>
    <numFmt numFmtId="172" formatCode="\t#\ ??/??"/>
    <numFmt numFmtId="173" formatCode="m/d"/>
    <numFmt numFmtId="174" formatCode="&quot;ß&quot;#,##0;\-&quot;&quot;\ß&quot;&quot;#,##0"/>
    <numFmt numFmtId="175" formatCode="&quot;\&quot;#,##0;[Red]&quot;\&quot;&quot;\&quot;\-#,##0"/>
    <numFmt numFmtId="176" formatCode="&quot;\&quot;#,##0.00;[Red]&quot;\&quot;&quot;\&quot;&quot;\&quot;&quot;\&quot;&quot;\&quot;&quot;\&quot;\-#,##0.00"/>
    <numFmt numFmtId="177" formatCode="&quot;\&quot;#,##0.00;[Red]&quot;\&quot;\-#,##0.00"/>
    <numFmt numFmtId="178" formatCode="&quot;\&quot;#,##0;[Red]&quot;\&quot;\-#,##0"/>
    <numFmt numFmtId="179" formatCode="_-&quot;$&quot;* #,##0_-;\-&quot;$&quot;* #,##0_-;_-&quot;$&quot;* &quot;-&quot;_-;_-@_-"/>
    <numFmt numFmtId="180" formatCode="_-&quot;$&quot;* #,##0.00_-;\-&quot;$&quot;* #,##0.00_-;_-&quot;$&quot;* &quot;-&quot;??_-;_-@_-"/>
    <numFmt numFmtId="181" formatCode="#,##0\ &quot;$&quot;_);[Red]\(#,##0\ &quot;$&quot;\)"/>
    <numFmt numFmtId="182" formatCode="0.0"/>
    <numFmt numFmtId="183" formatCode="0.000"/>
    <numFmt numFmtId="184" formatCode="0.0000"/>
  </numFmts>
  <fonts count="80">
    <font>
      <sz val="12"/>
      <color theme="1"/>
      <name val="Calibri"/>
      <family val="2"/>
      <scheme val="minor"/>
    </font>
    <font>
      <sz val="12"/>
      <name val="Times New Roman"/>
      <family val="1"/>
    </font>
    <font>
      <b/>
      <sz val="14"/>
      <name val="Times New Roman"/>
      <family val="1"/>
    </font>
    <font>
      <sz val="14"/>
      <name val="Times New Roman"/>
      <family val="1"/>
    </font>
    <font>
      <sz val="11"/>
      <name val="Times New Roman"/>
      <family val="1"/>
    </font>
    <font>
      <b/>
      <sz val="14"/>
      <color indexed="30"/>
      <name val="Times New Roman"/>
      <family val="1"/>
    </font>
    <font>
      <sz val="12"/>
      <name val="????"/>
      <family val="1"/>
    </font>
    <font>
      <sz val="14"/>
      <name val="??"/>
      <family val="3"/>
    </font>
    <font>
      <sz val="10"/>
      <name val="Arial"/>
      <family val="2"/>
    </font>
    <font>
      <sz val="12"/>
      <name val="Courier"/>
      <family val="3"/>
    </font>
    <font>
      <sz val="12"/>
      <name val="¹UAAA¼"/>
      <family val="3"/>
    </font>
    <font>
      <sz val="12"/>
      <name val="µ¸¿òÃ¼"/>
      <family val="3"/>
    </font>
    <font>
      <sz val="12"/>
      <name val="¹ÙÅÁÃ¼"/>
      <family val="1"/>
    </font>
    <font>
      <b/>
      <sz val="10"/>
      <name val="Helvetica"/>
      <family val="2"/>
    </font>
    <font>
      <sz val="10"/>
      <name val="Times New Roman"/>
      <family val="1"/>
    </font>
    <font>
      <sz val="8"/>
      <name val="Arial"/>
      <family val="2"/>
    </font>
    <font>
      <b/>
      <sz val="12"/>
      <name val="Helvetica"/>
      <family val="2"/>
    </font>
    <font>
      <b/>
      <sz val="12"/>
      <name val="Arial"/>
      <family val="2"/>
    </font>
    <font>
      <b/>
      <sz val="18"/>
      <name val="Arial"/>
      <family val="2"/>
    </font>
    <font>
      <b/>
      <sz val="11"/>
      <name val="Helvetica"/>
      <family val="2"/>
    </font>
    <font>
      <sz val="12"/>
      <name val="Arial"/>
      <family val="2"/>
    </font>
    <font>
      <sz val="7"/>
      <name val="Small Fonts"/>
      <family val="2"/>
    </font>
    <font>
      <sz val="11"/>
      <color rgb="FF000000"/>
      <name val="Calibri"/>
      <family val="2"/>
    </font>
    <font>
      <sz val="11"/>
      <color theme="1"/>
      <name val="Calibri"/>
      <family val="2"/>
    </font>
    <font>
      <sz val="14"/>
      <name val="뼻뮝"/>
      <family val="3"/>
    </font>
    <font>
      <sz val="12"/>
      <name val="바탕체"/>
      <family val="3"/>
    </font>
    <font>
      <sz val="12"/>
      <name val="뼻뮝"/>
      <family val="1"/>
    </font>
    <font>
      <sz val="10"/>
      <name val="굴림체"/>
      <family val="3"/>
    </font>
    <font>
      <sz val="9"/>
      <name val="Arial"/>
      <family val="2"/>
    </font>
    <font>
      <sz val="10"/>
      <name val=" "/>
      <family val="1"/>
    </font>
    <font>
      <u/>
      <sz val="12"/>
      <color theme="10"/>
      <name val="Calibri"/>
      <family val="2"/>
      <charset val="204"/>
      <scheme val="minor"/>
    </font>
    <font>
      <u/>
      <sz val="12"/>
      <color theme="11"/>
      <name val="Calibri"/>
      <family val="2"/>
      <charset val="204"/>
      <scheme val="minor"/>
    </font>
    <font>
      <b/>
      <sz val="12"/>
      <name val="Times New Roman"/>
      <family val="1"/>
    </font>
    <font>
      <b/>
      <u/>
      <sz val="12"/>
      <name val="Times New Roman"/>
      <family val="1"/>
    </font>
    <font>
      <sz val="12"/>
      <color indexed="9"/>
      <name val="Times New Roman"/>
      <family val="1"/>
    </font>
    <font>
      <sz val="10"/>
      <name val="???"/>
      <family val="3"/>
    </font>
    <font>
      <i/>
      <sz val="12"/>
      <name val="Times New Roman"/>
      <family val="1"/>
    </font>
    <font>
      <b/>
      <sz val="14"/>
      <name val="Arial"/>
      <family val="2"/>
    </font>
    <font>
      <sz val="10"/>
      <color indexed="10"/>
      <name val="Arial"/>
      <family val="2"/>
    </font>
    <font>
      <b/>
      <sz val="10"/>
      <color indexed="12"/>
      <name val="Arial"/>
      <family val="2"/>
    </font>
    <font>
      <b/>
      <sz val="10"/>
      <color indexed="9"/>
      <name val="Arial"/>
      <family val="2"/>
    </font>
    <font>
      <b/>
      <sz val="8"/>
      <color indexed="10"/>
      <name val="Arial"/>
      <family val="2"/>
    </font>
    <font>
      <b/>
      <sz val="10"/>
      <color indexed="10"/>
      <name val="Arial"/>
      <family val="2"/>
    </font>
    <font>
      <b/>
      <sz val="12"/>
      <color indexed="10"/>
      <name val="Arial"/>
      <family val="2"/>
    </font>
    <font>
      <b/>
      <i/>
      <sz val="8"/>
      <color indexed="10"/>
      <name val="Arial"/>
      <family val="2"/>
    </font>
    <font>
      <sz val="9"/>
      <color rgb="FF000000"/>
      <name val="Calibri"/>
      <family val="2"/>
      <charset val="163"/>
      <scheme val="minor"/>
    </font>
    <font>
      <sz val="12"/>
      <name val="Times New Roman"/>
      <family val="1"/>
      <charset val="163"/>
    </font>
    <font>
      <b/>
      <sz val="16"/>
      <name val="Times New Roman"/>
      <family val="1"/>
    </font>
    <font>
      <b/>
      <sz val="13"/>
      <name val="Arial"/>
      <family val="2"/>
      <charset val="163"/>
    </font>
    <font>
      <b/>
      <sz val="12"/>
      <color rgb="FF16365C"/>
      <name val="Arial"/>
      <family val="2"/>
    </font>
    <font>
      <b/>
      <sz val="12"/>
      <color rgb="FFFF0000"/>
      <name val="Arial"/>
      <family val="2"/>
    </font>
    <font>
      <b/>
      <i/>
      <sz val="10"/>
      <color rgb="FF16365C"/>
      <name val="Arial"/>
      <family val="2"/>
    </font>
    <font>
      <i/>
      <sz val="11"/>
      <color rgb="FFFF6600"/>
      <name val="Arial"/>
      <family val="2"/>
    </font>
    <font>
      <b/>
      <sz val="25"/>
      <name val="Arial"/>
      <family val="2"/>
    </font>
    <font>
      <b/>
      <sz val="10"/>
      <name val="Arial"/>
      <family val="2"/>
    </font>
    <font>
      <b/>
      <sz val="9"/>
      <name val="Arial"/>
      <family val="2"/>
    </font>
    <font>
      <b/>
      <u/>
      <sz val="10"/>
      <name val="Arial"/>
      <family val="2"/>
    </font>
    <font>
      <b/>
      <u/>
      <sz val="11"/>
      <name val="Arial"/>
      <family val="2"/>
    </font>
    <font>
      <sz val="11"/>
      <name val="Arial"/>
      <family val="2"/>
    </font>
    <font>
      <sz val="20"/>
      <name val="Arial"/>
      <family val="2"/>
    </font>
    <font>
      <sz val="18"/>
      <name val="Arial"/>
      <family val="2"/>
    </font>
    <font>
      <b/>
      <sz val="8"/>
      <name val="Arial"/>
      <family val="2"/>
    </font>
    <font>
      <sz val="10"/>
      <name val="Arial"/>
      <family val="2"/>
      <charset val="163"/>
    </font>
    <font>
      <sz val="10"/>
      <color rgb="FFC0C0C0"/>
      <name val="Arial"/>
      <family val="2"/>
      <charset val="163"/>
    </font>
    <font>
      <sz val="7"/>
      <name val="Arial"/>
      <family val="2"/>
      <charset val="163"/>
    </font>
    <font>
      <sz val="9"/>
      <name val="Arial"/>
      <family val="2"/>
      <charset val="163"/>
    </font>
    <font>
      <b/>
      <u/>
      <sz val="16"/>
      <name val="Arial"/>
      <family val="2"/>
    </font>
    <font>
      <b/>
      <i/>
      <sz val="12"/>
      <name val="Arial"/>
      <family val="2"/>
    </font>
    <font>
      <b/>
      <i/>
      <u/>
      <sz val="12"/>
      <name val="Arial"/>
      <family val="2"/>
    </font>
    <font>
      <sz val="12"/>
      <color rgb="FF16365C"/>
      <name val="Arial"/>
      <family val="2"/>
      <charset val="163"/>
    </font>
    <font>
      <i/>
      <sz val="12"/>
      <name val="Arial"/>
      <family val="2"/>
    </font>
    <font>
      <sz val="14"/>
      <name val="Times New Roman"/>
      <family val="1"/>
      <charset val="163"/>
    </font>
    <font>
      <b/>
      <i/>
      <sz val="14"/>
      <color indexed="17"/>
      <name val="Times New Roman"/>
      <family val="1"/>
      <charset val="163"/>
    </font>
    <font>
      <sz val="8"/>
      <name val="Times New Roman"/>
      <family val="1"/>
    </font>
    <font>
      <b/>
      <sz val="11"/>
      <name val="Times New Roman"/>
      <family val="1"/>
    </font>
    <font>
      <sz val="12"/>
      <name val="|??¢¥¢¬¨Ï"/>
      <family val="1"/>
    </font>
    <font>
      <sz val="10"/>
      <name val="Times New Roman"/>
      <family val="1"/>
      <charset val="163"/>
    </font>
    <font>
      <sz val="9.5"/>
      <name val="Times New Roman"/>
      <family val="1"/>
    </font>
    <font>
      <sz val="9"/>
      <color indexed="81"/>
      <name val="Tahoma"/>
      <family val="2"/>
    </font>
    <font>
      <b/>
      <sz val="9"/>
      <color indexed="81"/>
      <name val="Tahoma"/>
      <family val="2"/>
    </font>
  </fonts>
  <fills count="24">
    <fill>
      <patternFill patternType="none"/>
    </fill>
    <fill>
      <patternFill patternType="gray125"/>
    </fill>
    <fill>
      <patternFill patternType="solid">
        <fgColor indexed="43"/>
        <bgColor indexed="64"/>
      </patternFill>
    </fill>
    <fill>
      <patternFill patternType="solid">
        <fgColor indexed="13"/>
        <bgColor indexed="64"/>
      </patternFill>
    </fill>
    <fill>
      <patternFill patternType="solid">
        <fgColor indexed="9"/>
        <bgColor indexed="64"/>
      </patternFill>
    </fill>
    <fill>
      <patternFill patternType="solid">
        <fgColor rgb="FF92D050"/>
        <bgColor indexed="64"/>
      </patternFill>
    </fill>
    <fill>
      <patternFill patternType="solid">
        <fgColor theme="5" tint="0.79998168889431442"/>
        <bgColor indexed="64"/>
      </patternFill>
    </fill>
    <fill>
      <patternFill patternType="solid">
        <fgColor theme="4" tint="0.79998168889431442"/>
        <bgColor indexed="64"/>
      </patternFill>
    </fill>
    <fill>
      <patternFill patternType="solid">
        <fgColor theme="6" tint="0.59999389629810485"/>
        <bgColor indexed="64"/>
      </patternFill>
    </fill>
    <fill>
      <patternFill patternType="solid">
        <fgColor indexed="10"/>
        <bgColor indexed="64"/>
      </patternFill>
    </fill>
    <fill>
      <patternFill patternType="solid">
        <fgColor indexed="45"/>
        <bgColor indexed="64"/>
      </patternFill>
    </fill>
    <fill>
      <patternFill patternType="solid">
        <fgColor indexed="42"/>
        <bgColor indexed="64"/>
      </patternFill>
    </fill>
    <fill>
      <patternFill patternType="solid">
        <fgColor indexed="41"/>
        <bgColor indexed="64"/>
      </patternFill>
    </fill>
    <fill>
      <patternFill patternType="solid">
        <fgColor theme="0"/>
        <bgColor indexed="64"/>
      </patternFill>
    </fill>
    <fill>
      <patternFill patternType="solid">
        <fgColor indexed="22"/>
        <bgColor indexed="64"/>
      </patternFill>
    </fill>
    <fill>
      <patternFill patternType="solid">
        <fgColor rgb="FFFFFF99"/>
        <bgColor rgb="FF000000"/>
      </patternFill>
    </fill>
    <fill>
      <patternFill patternType="solid">
        <fgColor rgb="FFFFFF00"/>
        <bgColor rgb="FF000000"/>
      </patternFill>
    </fill>
    <fill>
      <patternFill patternType="solid">
        <fgColor rgb="FFC0C0C0"/>
        <bgColor rgb="FF000000"/>
      </patternFill>
    </fill>
    <fill>
      <patternFill patternType="solid">
        <fgColor rgb="FFFFCC00"/>
        <bgColor rgb="FF000000"/>
      </patternFill>
    </fill>
    <fill>
      <patternFill patternType="solid">
        <fgColor rgb="FFCCFFCC"/>
        <bgColor rgb="FF000000"/>
      </patternFill>
    </fill>
    <fill>
      <patternFill patternType="solid">
        <fgColor rgb="FFFFFFFF"/>
        <bgColor rgb="FF000000"/>
      </patternFill>
    </fill>
    <fill>
      <patternFill patternType="solid">
        <fgColor rgb="FFBFBFBF"/>
        <bgColor rgb="FF000000"/>
      </patternFill>
    </fill>
    <fill>
      <patternFill patternType="solid">
        <fgColor rgb="FFD9D9D9"/>
        <bgColor rgb="FF000000"/>
      </patternFill>
    </fill>
    <fill>
      <patternFill patternType="solid">
        <fgColor rgb="FF00FF00"/>
        <bgColor rgb="FF000000"/>
      </patternFill>
    </fill>
  </fills>
  <borders count="69">
    <border>
      <left/>
      <right/>
      <top/>
      <bottom/>
      <diagonal/>
    </border>
    <border>
      <left style="thin">
        <color auto="1"/>
      </left>
      <right style="thin">
        <color auto="1"/>
      </right>
      <top style="thin">
        <color auto="1"/>
      </top>
      <bottom style="thin">
        <color auto="1"/>
      </bottom>
      <diagonal/>
    </border>
    <border>
      <left/>
      <right/>
      <top style="medium">
        <color auto="1"/>
      </top>
      <bottom style="medium">
        <color auto="1"/>
      </bottom>
      <diagonal/>
    </border>
    <border>
      <left/>
      <right/>
      <top style="thin">
        <color auto="1"/>
      </top>
      <bottom style="thin">
        <color auto="1"/>
      </bottom>
      <diagonal/>
    </border>
    <border>
      <left/>
      <right/>
      <top/>
      <bottom style="medium">
        <color auto="1"/>
      </bottom>
      <diagonal/>
    </border>
    <border>
      <left style="thin">
        <color auto="1"/>
      </left>
      <right/>
      <top style="thin">
        <color auto="1"/>
      </top>
      <bottom/>
      <diagonal/>
    </border>
    <border>
      <left style="thin">
        <color auto="1"/>
      </left>
      <right/>
      <top/>
      <bottom style="thin">
        <color auto="1"/>
      </bottom>
      <diagonal/>
    </border>
    <border>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style="thin">
        <color auto="1"/>
      </right>
      <top/>
      <bottom/>
      <diagonal/>
    </border>
    <border>
      <left/>
      <right/>
      <top style="dotted">
        <color auto="1"/>
      </top>
      <bottom style="dotted">
        <color auto="1"/>
      </bottom>
      <diagonal/>
    </border>
    <border>
      <left/>
      <right/>
      <top style="medium">
        <color auto="1"/>
      </top>
      <bottom/>
      <diagonal/>
    </border>
    <border>
      <left/>
      <right style="medium">
        <color auto="1"/>
      </right>
      <top style="medium">
        <color auto="1"/>
      </top>
      <bottom/>
      <diagonal/>
    </border>
    <border>
      <left style="medium">
        <color auto="1"/>
      </left>
      <right/>
      <top/>
      <bottom style="medium">
        <color auto="1"/>
      </bottom>
      <diagonal/>
    </border>
    <border>
      <left/>
      <right style="medium">
        <color auto="1"/>
      </right>
      <top/>
      <bottom style="medium">
        <color auto="1"/>
      </bottom>
      <diagonal/>
    </border>
    <border>
      <left style="thin">
        <color rgb="FF0070C0"/>
      </left>
      <right style="thin">
        <color rgb="FF0070C0"/>
      </right>
      <top style="thin">
        <color auto="1"/>
      </top>
      <bottom style="thin">
        <color auto="1"/>
      </bottom>
      <diagonal/>
    </border>
    <border>
      <left style="thin">
        <color rgb="FF0070C0"/>
      </left>
      <right style="thin">
        <color rgb="FF0070C0"/>
      </right>
      <top style="thin">
        <color auto="1"/>
      </top>
      <bottom/>
      <diagonal/>
    </border>
    <border diagonalDown="1">
      <left style="thin">
        <color auto="1"/>
      </left>
      <right style="thin">
        <color auto="1"/>
      </right>
      <top style="thin">
        <color auto="1"/>
      </top>
      <bottom style="thin">
        <color auto="1"/>
      </bottom>
      <diagonal style="thin">
        <color auto="1"/>
      </diagonal>
    </border>
    <border diagonalUp="1" diagonalDown="1">
      <left style="thin">
        <color auto="1"/>
      </left>
      <right/>
      <top style="thin">
        <color auto="1"/>
      </top>
      <bottom/>
      <diagonal style="thin">
        <color auto="1"/>
      </diagonal>
    </border>
    <border diagonalUp="1" diagonalDown="1">
      <left/>
      <right/>
      <top style="thin">
        <color auto="1"/>
      </top>
      <bottom/>
      <diagonal style="thin">
        <color auto="1"/>
      </diagonal>
    </border>
    <border diagonalUp="1" diagonalDown="1">
      <left/>
      <right style="thin">
        <color auto="1"/>
      </right>
      <top style="thin">
        <color auto="1"/>
      </top>
      <bottom/>
      <diagonal style="thin">
        <color auto="1"/>
      </diagonal>
    </border>
    <border diagonalUp="1" diagonalDown="1">
      <left style="thin">
        <color auto="1"/>
      </left>
      <right/>
      <top/>
      <bottom/>
      <diagonal style="thin">
        <color auto="1"/>
      </diagonal>
    </border>
    <border diagonalUp="1" diagonalDown="1">
      <left/>
      <right/>
      <top/>
      <bottom/>
      <diagonal style="thin">
        <color auto="1"/>
      </diagonal>
    </border>
    <border diagonalUp="1" diagonalDown="1">
      <left/>
      <right style="thin">
        <color auto="1"/>
      </right>
      <top/>
      <bottom/>
      <diagonal style="thin">
        <color auto="1"/>
      </diagonal>
    </border>
    <border diagonalUp="1" diagonalDown="1">
      <left style="thin">
        <color auto="1"/>
      </left>
      <right/>
      <top/>
      <bottom style="thin">
        <color auto="1"/>
      </bottom>
      <diagonal style="thin">
        <color auto="1"/>
      </diagonal>
    </border>
    <border diagonalUp="1" diagonalDown="1">
      <left/>
      <right/>
      <top/>
      <bottom style="thin">
        <color auto="1"/>
      </bottom>
      <diagonal style="thin">
        <color auto="1"/>
      </diagonal>
    </border>
    <border diagonalUp="1" diagonalDown="1">
      <left/>
      <right style="thin">
        <color auto="1"/>
      </right>
      <top/>
      <bottom style="thin">
        <color auto="1"/>
      </bottom>
      <diagonal style="thin">
        <color auto="1"/>
      </diagonal>
    </border>
    <border>
      <left style="medium">
        <color auto="1"/>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medium">
        <color auto="1"/>
      </left>
      <right style="thin">
        <color auto="1"/>
      </right>
      <top style="thin">
        <color auto="1"/>
      </top>
      <bottom style="medium">
        <color auto="1"/>
      </bottom>
      <diagonal/>
    </border>
    <border>
      <left style="thin">
        <color auto="1"/>
      </left>
      <right style="thin">
        <color auto="1"/>
      </right>
      <top style="thin">
        <color auto="1"/>
      </top>
      <bottom style="medium">
        <color auto="1"/>
      </bottom>
      <diagonal/>
    </border>
    <border>
      <left style="thin">
        <color auto="1"/>
      </left>
      <right style="medium">
        <color auto="1"/>
      </right>
      <top style="thin">
        <color auto="1"/>
      </top>
      <bottom style="medium">
        <color auto="1"/>
      </bottom>
      <diagonal/>
    </border>
    <border>
      <left style="thin">
        <color auto="1"/>
      </left>
      <right/>
      <top style="medium">
        <color auto="1"/>
      </top>
      <bottom style="thin">
        <color auto="1"/>
      </bottom>
      <diagonal/>
    </border>
    <border>
      <left/>
      <right style="medium">
        <color auto="1"/>
      </right>
      <top style="medium">
        <color auto="1"/>
      </top>
      <bottom style="thin">
        <color auto="1"/>
      </bottom>
      <diagonal/>
    </border>
    <border>
      <left style="medium">
        <color auto="1"/>
      </left>
      <right/>
      <top style="medium">
        <color auto="1"/>
      </top>
      <bottom style="medium">
        <color auto="1"/>
      </bottom>
      <diagonal/>
    </border>
    <border>
      <left/>
      <right style="thin">
        <color auto="1"/>
      </right>
      <top style="medium">
        <color auto="1"/>
      </top>
      <bottom style="medium">
        <color auto="1"/>
      </bottom>
      <diagonal/>
    </border>
    <border>
      <left style="thin">
        <color auto="1"/>
      </left>
      <right/>
      <top style="medium">
        <color auto="1"/>
      </top>
      <bottom style="medium">
        <color auto="1"/>
      </bottom>
      <diagonal/>
    </border>
    <border>
      <left/>
      <right style="medium">
        <color auto="1"/>
      </right>
      <top style="medium">
        <color auto="1"/>
      </top>
      <bottom style="medium">
        <color auto="1"/>
      </bottom>
      <diagonal/>
    </border>
    <border>
      <left style="medium">
        <color auto="1"/>
      </left>
      <right/>
      <top style="thin">
        <color auto="1"/>
      </top>
      <bottom/>
      <diagonal/>
    </border>
    <border>
      <left/>
      <right style="medium">
        <color auto="1"/>
      </right>
      <top style="thin">
        <color auto="1"/>
      </top>
      <bottom/>
      <diagonal/>
    </border>
    <border>
      <left style="medium">
        <color auto="1"/>
      </left>
      <right style="thin">
        <color auto="1"/>
      </right>
      <top/>
      <bottom/>
      <diagonal/>
    </border>
    <border>
      <left style="medium">
        <color auto="1"/>
      </left>
      <right style="thin">
        <color auto="1"/>
      </right>
      <top style="medium">
        <color auto="1"/>
      </top>
      <bottom/>
      <diagonal/>
    </border>
    <border>
      <left style="thin">
        <color auto="1"/>
      </left>
      <right style="thin">
        <color auto="1"/>
      </right>
      <top style="medium">
        <color auto="1"/>
      </top>
      <bottom/>
      <diagonal/>
    </border>
    <border>
      <left/>
      <right style="thin">
        <color auto="1"/>
      </right>
      <top style="medium">
        <color auto="1"/>
      </top>
      <bottom style="thin">
        <color auto="1"/>
      </bottom>
      <diagonal/>
    </border>
    <border diagonalUp="1" diagonalDown="1">
      <left/>
      <right style="medium">
        <color auto="1"/>
      </right>
      <top style="medium">
        <color auto="1"/>
      </top>
      <bottom/>
      <diagonal style="thin">
        <color auto="1"/>
      </diagonal>
    </border>
    <border diagonalUp="1" diagonalDown="1">
      <left/>
      <right style="medium">
        <color auto="1"/>
      </right>
      <top/>
      <bottom/>
      <diagonal style="thin">
        <color auto="1"/>
      </diagonal>
    </border>
    <border diagonalUp="1" diagonalDown="1">
      <left style="thin">
        <color auto="1"/>
      </left>
      <right style="thin">
        <color auto="1"/>
      </right>
      <top style="thin">
        <color auto="1"/>
      </top>
      <bottom style="thin">
        <color auto="1"/>
      </bottom>
      <diagonal style="thin">
        <color auto="1"/>
      </diagonal>
    </border>
    <border>
      <left style="medium">
        <color auto="1"/>
      </left>
      <right style="thin">
        <color auto="1"/>
      </right>
      <top/>
      <bottom style="medium">
        <color auto="1"/>
      </bottom>
      <diagonal/>
    </border>
    <border>
      <left style="thin">
        <color auto="1"/>
      </left>
      <right style="thin">
        <color auto="1"/>
      </right>
      <top/>
      <bottom style="medium">
        <color auto="1"/>
      </bottom>
      <diagonal/>
    </border>
    <border>
      <left/>
      <right style="thin">
        <color auto="1"/>
      </right>
      <top style="thin">
        <color auto="1"/>
      </top>
      <bottom style="medium">
        <color auto="1"/>
      </bottom>
      <diagonal/>
    </border>
    <border diagonalUp="1" diagonalDown="1">
      <left style="thin">
        <color auto="1"/>
      </left>
      <right style="thin">
        <color auto="1"/>
      </right>
      <top style="thin">
        <color auto="1"/>
      </top>
      <bottom style="medium">
        <color auto="1"/>
      </bottom>
      <diagonal style="thin">
        <color auto="1"/>
      </diagonal>
    </border>
    <border diagonalUp="1" diagonalDown="1">
      <left/>
      <right style="medium">
        <color auto="1"/>
      </right>
      <top/>
      <bottom style="medium">
        <color auto="1"/>
      </bottom>
      <diagonal style="thin">
        <color auto="1"/>
      </diagonal>
    </border>
    <border>
      <left style="thin">
        <color auto="1"/>
      </left>
      <right/>
      <top style="medium">
        <color auto="1"/>
      </top>
      <bottom/>
      <diagonal/>
    </border>
    <border>
      <left style="thin">
        <color auto="1"/>
      </left>
      <right style="medium">
        <color auto="1"/>
      </right>
      <top style="medium">
        <color auto="1"/>
      </top>
      <bottom/>
      <diagonal/>
    </border>
    <border>
      <left style="medium">
        <color auto="1"/>
      </left>
      <right style="thin">
        <color auto="1"/>
      </right>
      <top/>
      <bottom style="thin">
        <color auto="1"/>
      </bottom>
      <diagonal/>
    </border>
    <border>
      <left style="thin">
        <color auto="1"/>
      </left>
      <right style="medium">
        <color auto="1"/>
      </right>
      <top/>
      <bottom style="thin">
        <color auto="1"/>
      </bottom>
      <diagonal/>
    </border>
    <border diagonalUp="1" diagonalDown="1">
      <left style="thin">
        <color auto="1"/>
      </left>
      <right style="thin">
        <color auto="1"/>
      </right>
      <top style="thin">
        <color auto="1"/>
      </top>
      <bottom/>
      <diagonal style="thin">
        <color auto="1"/>
      </diagonal>
    </border>
    <border diagonalUp="1" diagonalDown="1">
      <left style="thin">
        <color auto="1"/>
      </left>
      <right style="thin">
        <color auto="1"/>
      </right>
      <top/>
      <bottom/>
      <diagonal style="thin">
        <color auto="1"/>
      </diagonal>
    </border>
    <border diagonalUp="1" diagonalDown="1">
      <left style="thin">
        <color auto="1"/>
      </left>
      <right style="thin">
        <color auto="1"/>
      </right>
      <top/>
      <bottom style="medium">
        <color auto="1"/>
      </bottom>
      <diagonal style="thin">
        <color auto="1"/>
      </diagonal>
    </border>
    <border>
      <left/>
      <right/>
      <top style="medium">
        <color auto="1"/>
      </top>
      <bottom style="thin">
        <color auto="1"/>
      </bottom>
      <diagonal/>
    </border>
    <border diagonalUp="1" diagonalDown="1">
      <left/>
      <right style="medium">
        <color auto="1"/>
      </right>
      <top style="thin">
        <color auto="1"/>
      </top>
      <bottom/>
      <diagonal style="thin">
        <color auto="1"/>
      </diagonal>
    </border>
    <border diagonalUp="1" diagonalDown="1">
      <left style="thin">
        <color auto="1"/>
      </left>
      <right/>
      <top/>
      <bottom style="medium">
        <color auto="1"/>
      </bottom>
      <diagonal style="thin">
        <color auto="1"/>
      </diagonal>
    </border>
    <border diagonalUp="1" diagonalDown="1">
      <left/>
      <right/>
      <top/>
      <bottom style="medium">
        <color auto="1"/>
      </bottom>
      <diagonal style="thin">
        <color auto="1"/>
      </diagonal>
    </border>
  </borders>
  <cellStyleXfs count="378">
    <xf numFmtId="0" fontId="0" fillId="0" borderId="0"/>
    <xf numFmtId="0" fontId="1" fillId="0" borderId="0"/>
    <xf numFmtId="0" fontId="1" fillId="0" borderId="0"/>
    <xf numFmtId="164" fontId="6" fillId="0" borderId="0" applyFont="0" applyFill="0" applyBorder="0" applyAlignment="0" applyProtection="0"/>
    <xf numFmtId="40" fontId="7" fillId="0" borderId="0" applyFont="0" applyFill="0" applyBorder="0" applyAlignment="0" applyProtection="0"/>
    <xf numFmtId="38" fontId="7" fillId="0" borderId="0" applyFont="0" applyFill="0" applyBorder="0" applyAlignment="0" applyProtection="0"/>
    <xf numFmtId="165" fontId="6" fillId="0" borderId="0" applyFont="0" applyFill="0" applyBorder="0" applyAlignment="0" applyProtection="0"/>
    <xf numFmtId="0" fontId="8" fillId="0" borderId="0" applyNumberFormat="0" applyFill="0" applyBorder="0" applyAlignment="0" applyProtection="0"/>
    <xf numFmtId="166" fontId="9" fillId="0" borderId="0" applyFont="0" applyFill="0" applyBorder="0" applyAlignment="0" applyProtection="0"/>
    <xf numFmtId="0" fontId="8" fillId="0" borderId="0" applyFont="0" applyFill="0" applyBorder="0" applyAlignment="0" applyProtection="0"/>
    <xf numFmtId="0" fontId="8" fillId="0" borderId="0" applyFont="0" applyFill="0" applyBorder="0" applyAlignment="0" applyProtection="0"/>
    <xf numFmtId="0" fontId="8" fillId="0" borderId="0" applyNumberFormat="0" applyFill="0" applyBorder="0" applyAlignment="0" applyProtection="0"/>
    <xf numFmtId="0" fontId="10" fillId="0" borderId="0" applyFont="0" applyFill="0" applyBorder="0" applyAlignment="0" applyProtection="0"/>
    <xf numFmtId="0" fontId="10" fillId="0" borderId="0" applyFont="0" applyFill="0" applyBorder="0" applyAlignment="0" applyProtection="0"/>
    <xf numFmtId="167" fontId="11" fillId="0" borderId="0" applyFont="0" applyFill="0" applyBorder="0" applyAlignment="0" applyProtection="0"/>
    <xf numFmtId="0" fontId="10" fillId="0" borderId="0" applyFont="0" applyFill="0" applyBorder="0" applyAlignment="0" applyProtection="0"/>
    <xf numFmtId="168" fontId="11" fillId="0" borderId="0" applyFont="0" applyFill="0" applyBorder="0" applyAlignment="0" applyProtection="0"/>
    <xf numFmtId="0" fontId="10" fillId="0" borderId="0" applyFont="0" applyFill="0" applyBorder="0" applyAlignment="0" applyProtection="0"/>
    <xf numFmtId="0" fontId="10" fillId="0" borderId="0"/>
    <xf numFmtId="0" fontId="10" fillId="0" borderId="0"/>
    <xf numFmtId="0" fontId="12" fillId="0" borderId="0"/>
    <xf numFmtId="0" fontId="13" fillId="0" borderId="0"/>
    <xf numFmtId="169" fontId="14" fillId="0" borderId="0"/>
    <xf numFmtId="169" fontId="14" fillId="0" borderId="0"/>
    <xf numFmtId="169" fontId="14" fillId="0" borderId="0"/>
    <xf numFmtId="3" fontId="8" fillId="0" borderId="0" applyFont="0" applyFill="0" applyBorder="0" applyAlignment="0" applyProtection="0"/>
    <xf numFmtId="170" fontId="8" fillId="0" borderId="0" applyFont="0" applyFill="0" applyBorder="0" applyAlignment="0" applyProtection="0"/>
    <xf numFmtId="171" fontId="8" fillId="0" borderId="0"/>
    <xf numFmtId="171" fontId="8" fillId="0" borderId="0"/>
    <xf numFmtId="171" fontId="8" fillId="0" borderId="0"/>
    <xf numFmtId="171" fontId="8" fillId="0" borderId="0"/>
    <xf numFmtId="0" fontId="8" fillId="0" borderId="0" applyFont="0" applyFill="0" applyBorder="0" applyAlignment="0" applyProtection="0"/>
    <xf numFmtId="172" fontId="8" fillId="0" borderId="0"/>
    <xf numFmtId="172" fontId="8" fillId="0" borderId="0"/>
    <xf numFmtId="172" fontId="8" fillId="0" borderId="0"/>
    <xf numFmtId="172" fontId="8" fillId="0" borderId="0"/>
    <xf numFmtId="2" fontId="8" fillId="0" borderId="0" applyFont="0" applyFill="0" applyBorder="0" applyAlignment="0" applyProtection="0"/>
    <xf numFmtId="38" fontId="15" fillId="4" borderId="0" applyNumberFormat="0" applyBorder="0" applyAlignment="0" applyProtection="0"/>
    <xf numFmtId="38" fontId="15" fillId="4" borderId="0" applyNumberFormat="0" applyBorder="0" applyAlignment="0" applyProtection="0"/>
    <xf numFmtId="0" fontId="16" fillId="0" borderId="0">
      <alignment horizontal="left"/>
    </xf>
    <xf numFmtId="0" fontId="17" fillId="0" borderId="2" applyNumberFormat="0" applyAlignment="0" applyProtection="0">
      <alignment horizontal="left" vertical="center"/>
    </xf>
    <xf numFmtId="0" fontId="17" fillId="0" borderId="3">
      <alignment horizontal="left" vertical="center"/>
    </xf>
    <xf numFmtId="0" fontId="18" fillId="0" borderId="0" applyProtection="0"/>
    <xf numFmtId="0" fontId="18" fillId="0" borderId="0" applyProtection="0"/>
    <xf numFmtId="0" fontId="18" fillId="0" borderId="0" applyProtection="0"/>
    <xf numFmtId="0" fontId="17" fillId="0" borderId="0" applyProtection="0"/>
    <xf numFmtId="0" fontId="17" fillId="0" borderId="0" applyProtection="0"/>
    <xf numFmtId="0" fontId="17" fillId="0" borderId="0" applyProtection="0"/>
    <xf numFmtId="10" fontId="15" fillId="4" borderId="1" applyNumberFormat="0" applyBorder="0" applyAlignment="0" applyProtection="0"/>
    <xf numFmtId="10" fontId="15" fillId="4" borderId="1" applyNumberFormat="0" applyBorder="0" applyAlignment="0" applyProtection="0"/>
    <xf numFmtId="0" fontId="19" fillId="0" borderId="4"/>
    <xf numFmtId="173" fontId="8" fillId="0" borderId="0" applyFont="0" applyFill="0" applyBorder="0" applyAlignment="0" applyProtection="0"/>
    <xf numFmtId="174" fontId="8" fillId="0" borderId="0" applyFont="0" applyFill="0" applyBorder="0" applyAlignment="0" applyProtection="0"/>
    <xf numFmtId="0" fontId="20" fillId="0" borderId="0" applyNumberFormat="0" applyFont="0" applyFill="0" applyAlignment="0"/>
    <xf numFmtId="0" fontId="14" fillId="0" borderId="0"/>
    <xf numFmtId="0" fontId="14" fillId="0" borderId="0"/>
    <xf numFmtId="0" fontId="14" fillId="0" borderId="0"/>
    <xf numFmtId="37" fontId="21" fillId="0" borderId="0"/>
    <xf numFmtId="37" fontId="21" fillId="0" borderId="0"/>
    <xf numFmtId="0" fontId="12" fillId="0" borderId="0"/>
    <xf numFmtId="0" fontId="8" fillId="0" borderId="0"/>
    <xf numFmtId="0" fontId="8" fillId="0" borderId="0"/>
    <xf numFmtId="0" fontId="8" fillId="0" borderId="0"/>
    <xf numFmtId="0" fontId="8" fillId="0" borderId="0"/>
    <xf numFmtId="0" fontId="8" fillId="0" borderId="0"/>
    <xf numFmtId="0" fontId="22" fillId="0" borderId="0" applyNumberFormat="0" applyBorder="0" applyAlignment="0"/>
    <xf numFmtId="0" fontId="22" fillId="0" borderId="0" applyNumberFormat="0" applyBorder="0" applyAlignment="0"/>
    <xf numFmtId="0" fontId="23" fillId="0" borderId="0"/>
    <xf numFmtId="0" fontId="8" fillId="0" borderId="0"/>
    <xf numFmtId="0" fontId="8" fillId="0" borderId="0"/>
    <xf numFmtId="10" fontId="8" fillId="0" borderId="0" applyFont="0" applyFill="0" applyBorder="0" applyAlignment="0" applyProtection="0"/>
    <xf numFmtId="0" fontId="19" fillId="0" borderId="0"/>
    <xf numFmtId="40" fontId="24" fillId="0" borderId="0" applyFont="0" applyFill="0" applyBorder="0" applyAlignment="0" applyProtection="0"/>
    <xf numFmtId="38" fontId="24" fillId="0" borderId="0" applyFont="0" applyFill="0" applyBorder="0" applyAlignment="0" applyProtection="0"/>
    <xf numFmtId="0" fontId="24" fillId="0" borderId="0" applyFont="0" applyFill="0" applyBorder="0" applyAlignment="0" applyProtection="0"/>
    <xf numFmtId="0" fontId="24" fillId="0" borderId="0" applyFont="0" applyFill="0" applyBorder="0" applyAlignment="0" applyProtection="0"/>
    <xf numFmtId="9" fontId="25" fillId="0" borderId="0" applyFont="0" applyFill="0" applyBorder="0" applyAlignment="0" applyProtection="0"/>
    <xf numFmtId="0" fontId="26" fillId="0" borderId="0"/>
    <xf numFmtId="175" fontId="8" fillId="0" borderId="0" applyFont="0" applyFill="0" applyBorder="0" applyAlignment="0" applyProtection="0"/>
    <xf numFmtId="176" fontId="8" fillId="0" borderId="0" applyFont="0" applyFill="0" applyBorder="0" applyAlignment="0" applyProtection="0"/>
    <xf numFmtId="177" fontId="25" fillId="0" borderId="0" applyFont="0" applyFill="0" applyBorder="0" applyAlignment="0" applyProtection="0"/>
    <xf numFmtId="178" fontId="25" fillId="0" borderId="0" applyFont="0" applyFill="0" applyBorder="0" applyAlignment="0" applyProtection="0"/>
    <xf numFmtId="0" fontId="27" fillId="0" borderId="0"/>
    <xf numFmtId="0" fontId="20" fillId="0" borderId="0"/>
    <xf numFmtId="164" fontId="28" fillId="0" borderId="0" applyFont="0" applyFill="0" applyBorder="0" applyAlignment="0" applyProtection="0"/>
    <xf numFmtId="165" fontId="28" fillId="0" borderId="0" applyFont="0" applyFill="0" applyBorder="0" applyAlignment="0" applyProtection="0"/>
    <xf numFmtId="179" fontId="28" fillId="0" borderId="0" applyFont="0" applyFill="0" applyBorder="0" applyAlignment="0" applyProtection="0"/>
    <xf numFmtId="180" fontId="28" fillId="0" borderId="0" applyFont="0" applyFill="0" applyBorder="0" applyAlignment="0" applyProtection="0"/>
    <xf numFmtId="181" fontId="9" fillId="0" borderId="0" applyFont="0" applyFill="0" applyBorder="0" applyAlignment="0" applyProtection="0"/>
    <xf numFmtId="0" fontId="29" fillId="0" borderId="0" applyFont="0" applyFill="0" applyBorder="0" applyAlignment="0" applyProtection="0"/>
    <xf numFmtId="0" fontId="29" fillId="0" borderId="0" applyFont="0" applyFill="0" applyBorder="0" applyAlignment="0" applyProtection="0"/>
    <xf numFmtId="0" fontId="1" fillId="0" borderId="0">
      <alignment vertical="center"/>
    </xf>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1" fillId="0" borderId="0"/>
    <xf numFmtId="0" fontId="8" fillId="0" borderId="0" applyNumberFormat="0" applyFill="0" applyBorder="0" applyAlignment="0" applyProtection="0"/>
    <xf numFmtId="0" fontId="8" fillId="0" borderId="0" applyNumberFormat="0" applyFill="0" applyBorder="0" applyAlignment="0" applyProtection="0"/>
    <xf numFmtId="0" fontId="1" fillId="0" borderId="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5" fillId="0" borderId="0"/>
    <xf numFmtId="0" fontId="46" fillId="0" borderId="0"/>
    <xf numFmtId="0" fontId="46" fillId="0" borderId="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8"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8"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75" fillId="0" borderId="0"/>
  </cellStyleXfs>
  <cellXfs count="458">
    <xf numFmtId="0" fontId="0" fillId="0" borderId="0" xfId="0"/>
    <xf numFmtId="0" fontId="2" fillId="0" borderId="1" xfId="1" applyFont="1" applyFill="1" applyBorder="1" applyAlignment="1">
      <alignment horizontal="center" vertical="center" wrapText="1"/>
    </xf>
    <xf numFmtId="0" fontId="3" fillId="0" borderId="0" xfId="1" applyFont="1" applyFill="1" applyAlignment="1">
      <alignment horizontal="center" wrapText="1"/>
    </xf>
    <xf numFmtId="0" fontId="3" fillId="0" borderId="1" xfId="2" applyFont="1" applyFill="1" applyBorder="1" applyAlignment="1">
      <alignment horizontal="center" vertical="center"/>
    </xf>
    <xf numFmtId="0" fontId="3" fillId="0" borderId="1" xfId="2" applyFont="1" applyFill="1" applyBorder="1" applyAlignment="1">
      <alignment horizontal="left" vertical="center"/>
    </xf>
    <xf numFmtId="0" fontId="4" fillId="2" borderId="1" xfId="2" applyFont="1" applyFill="1" applyBorder="1" applyAlignment="1">
      <alignment horizontal="center" vertical="center"/>
    </xf>
    <xf numFmtId="0" fontId="3" fillId="0" borderId="1" xfId="1" applyFont="1" applyFill="1" applyBorder="1" applyAlignment="1">
      <alignment horizontal="right"/>
    </xf>
    <xf numFmtId="0" fontId="3" fillId="0" borderId="1" xfId="1" applyFont="1" applyFill="1" applyBorder="1" applyAlignment="1">
      <alignment horizontal="center" vertical="center"/>
    </xf>
    <xf numFmtId="0" fontId="3" fillId="0" borderId="0" xfId="1" applyFont="1" applyFill="1" applyBorder="1" applyAlignment="1">
      <alignment horizontal="center"/>
    </xf>
    <xf numFmtId="0" fontId="3" fillId="0" borderId="0" xfId="1" applyFont="1" applyFill="1" applyAlignment="1">
      <alignment horizontal="center"/>
    </xf>
    <xf numFmtId="0" fontId="5" fillId="0" borderId="1" xfId="2" applyFont="1" applyFill="1" applyBorder="1" applyAlignment="1">
      <alignment horizontal="left" vertical="center"/>
    </xf>
    <xf numFmtId="0" fontId="4" fillId="3" borderId="1" xfId="2" applyFont="1" applyFill="1" applyBorder="1" applyAlignment="1">
      <alignment horizontal="center" vertical="center"/>
    </xf>
    <xf numFmtId="0" fontId="3" fillId="0" borderId="0" xfId="1" applyFont="1" applyFill="1" applyAlignment="1">
      <alignment horizontal="left"/>
    </xf>
    <xf numFmtId="0" fontId="32" fillId="0" borderId="0" xfId="1" applyFont="1"/>
    <xf numFmtId="0" fontId="2" fillId="0" borderId="0" xfId="1" applyFont="1"/>
    <xf numFmtId="0" fontId="1" fillId="0" borderId="0" xfId="1" applyFont="1"/>
    <xf numFmtId="0" fontId="1" fillId="0" borderId="0" xfId="1" applyFont="1" applyAlignment="1">
      <alignment horizontal="right"/>
    </xf>
    <xf numFmtId="14" fontId="33" fillId="0" borderId="0" xfId="1" applyNumberFormat="1" applyFont="1" applyAlignment="1">
      <alignment horizontal="right"/>
    </xf>
    <xf numFmtId="0" fontId="1" fillId="0" borderId="1" xfId="1" applyFont="1" applyBorder="1" applyAlignment="1">
      <alignment wrapText="1"/>
    </xf>
    <xf numFmtId="0" fontId="32" fillId="0" borderId="1" xfId="1" applyFont="1" applyBorder="1" applyAlignment="1">
      <alignment horizontal="center" vertical="center"/>
    </xf>
    <xf numFmtId="1" fontId="1" fillId="0" borderId="1" xfId="1" applyNumberFormat="1" applyFont="1" applyBorder="1" applyAlignment="1">
      <alignment horizontal="left" vertical="center"/>
    </xf>
    <xf numFmtId="1" fontId="1" fillId="0" borderId="1" xfId="1" applyNumberFormat="1" applyFont="1" applyBorder="1" applyAlignment="1">
      <alignment horizontal="center" vertical="center"/>
    </xf>
    <xf numFmtId="182" fontId="32" fillId="5" borderId="1" xfId="1" applyNumberFormat="1" applyFont="1" applyFill="1" applyBorder="1" applyAlignment="1">
      <alignment horizontal="center" vertical="center"/>
    </xf>
    <xf numFmtId="2" fontId="1" fillId="6" borderId="1" xfId="1" applyNumberFormat="1" applyFont="1" applyFill="1" applyBorder="1" applyAlignment="1">
      <alignment horizontal="center" vertical="center"/>
    </xf>
    <xf numFmtId="182" fontId="1" fillId="0" borderId="1" xfId="1" applyNumberFormat="1" applyFont="1" applyBorder="1" applyAlignment="1">
      <alignment horizontal="center" vertical="center"/>
    </xf>
    <xf numFmtId="183" fontId="1" fillId="0" borderId="0" xfId="1" applyNumberFormat="1" applyFont="1" applyAlignment="1">
      <alignment vertical="center"/>
    </xf>
    <xf numFmtId="2" fontId="1" fillId="0" borderId="0" xfId="1" applyNumberFormat="1" applyFont="1" applyAlignment="1">
      <alignment vertical="center"/>
    </xf>
    <xf numFmtId="182" fontId="1" fillId="0" borderId="1" xfId="1" quotePrefix="1" applyNumberFormat="1" applyFont="1" applyBorder="1" applyAlignment="1">
      <alignment horizontal="center" vertical="center"/>
    </xf>
    <xf numFmtId="1" fontId="32" fillId="0" borderId="1" xfId="1" applyNumberFormat="1" applyFont="1" applyBorder="1" applyAlignment="1">
      <alignment horizontal="center" vertical="center"/>
    </xf>
    <xf numFmtId="2" fontId="1" fillId="0" borderId="1" xfId="1" applyNumberFormat="1" applyFont="1" applyFill="1" applyBorder="1" applyAlignment="1">
      <alignment horizontal="center" vertical="center"/>
    </xf>
    <xf numFmtId="182" fontId="32" fillId="0" borderId="1" xfId="1" applyNumberFormat="1" applyFont="1" applyBorder="1" applyAlignment="1">
      <alignment horizontal="center" vertical="center"/>
    </xf>
    <xf numFmtId="183" fontId="1" fillId="0" borderId="1" xfId="1" applyNumberFormat="1" applyFont="1" applyBorder="1" applyAlignment="1">
      <alignment horizontal="center" vertical="center"/>
    </xf>
    <xf numFmtId="14" fontId="1" fillId="0" borderId="0" xfId="1" applyNumberFormat="1" applyFont="1" applyAlignment="1">
      <alignment vertical="center"/>
    </xf>
    <xf numFmtId="2" fontId="32" fillId="3" borderId="1" xfId="1" applyNumberFormat="1" applyFont="1" applyFill="1" applyBorder="1" applyAlignment="1">
      <alignment horizontal="center" vertical="center"/>
    </xf>
    <xf numFmtId="2" fontId="32" fillId="0" borderId="0" xfId="1" applyNumberFormat="1" applyFont="1" applyAlignment="1">
      <alignment vertical="center"/>
    </xf>
    <xf numFmtId="0" fontId="34" fillId="0" borderId="0" xfId="1" applyFont="1"/>
    <xf numFmtId="0" fontId="1" fillId="0" borderId="0" xfId="1" quotePrefix="1" applyFont="1"/>
    <xf numFmtId="0" fontId="1" fillId="5" borderId="0" xfId="1" quotePrefix="1" applyFont="1" applyFill="1"/>
    <xf numFmtId="0" fontId="1" fillId="5" borderId="0" xfId="1" applyFont="1" applyFill="1"/>
    <xf numFmtId="0" fontId="1" fillId="0" borderId="0" xfId="63" applyFont="1"/>
    <xf numFmtId="0" fontId="1" fillId="0" borderId="1" xfId="63" applyFont="1" applyBorder="1" applyAlignment="1">
      <alignment wrapText="1"/>
    </xf>
    <xf numFmtId="0" fontId="32" fillId="0" borderId="1" xfId="63" applyFont="1" applyBorder="1" applyAlignment="1">
      <alignment horizontal="center" vertical="center"/>
    </xf>
    <xf numFmtId="1" fontId="1" fillId="0" borderId="1" xfId="63" applyNumberFormat="1" applyFont="1" applyBorder="1" applyAlignment="1">
      <alignment horizontal="left" vertical="center"/>
    </xf>
    <xf numFmtId="1" fontId="1" fillId="0" borderId="1" xfId="63" applyNumberFormat="1" applyFont="1" applyBorder="1" applyAlignment="1">
      <alignment horizontal="center" vertical="center"/>
    </xf>
    <xf numFmtId="1" fontId="32" fillId="0" borderId="1" xfId="63" applyNumberFormat="1" applyFont="1" applyBorder="1" applyAlignment="1">
      <alignment horizontal="center" vertical="center"/>
    </xf>
    <xf numFmtId="183" fontId="1" fillId="0" borderId="1" xfId="63" applyNumberFormat="1" applyFont="1" applyBorder="1" applyAlignment="1">
      <alignment horizontal="center" vertical="center"/>
    </xf>
    <xf numFmtId="182" fontId="1" fillId="0" borderId="1" xfId="63" applyNumberFormat="1" applyFont="1" applyBorder="1" applyAlignment="1">
      <alignment horizontal="center" vertical="center"/>
    </xf>
    <xf numFmtId="182" fontId="32" fillId="0" borderId="1" xfId="63" applyNumberFormat="1" applyFont="1" applyBorder="1" applyAlignment="1">
      <alignment horizontal="center" vertical="center"/>
    </xf>
    <xf numFmtId="2" fontId="1" fillId="0" borderId="0" xfId="63" applyNumberFormat="1" applyFont="1" applyAlignment="1">
      <alignment vertical="center"/>
    </xf>
    <xf numFmtId="182" fontId="1" fillId="0" borderId="1" xfId="63" quotePrefix="1" applyNumberFormat="1" applyFont="1" applyBorder="1" applyAlignment="1">
      <alignment horizontal="center" vertical="center"/>
    </xf>
    <xf numFmtId="1" fontId="1" fillId="0" borderId="1" xfId="63" quotePrefix="1" applyNumberFormat="1" applyFont="1" applyBorder="1" applyAlignment="1">
      <alignment horizontal="center" vertical="center"/>
    </xf>
    <xf numFmtId="2" fontId="1" fillId="0" borderId="1" xfId="63" applyNumberFormat="1" applyFont="1" applyBorder="1" applyAlignment="1">
      <alignment horizontal="center" vertical="center"/>
    </xf>
    <xf numFmtId="2" fontId="32" fillId="0" borderId="1" xfId="63" applyNumberFormat="1" applyFont="1" applyBorder="1" applyAlignment="1">
      <alignment horizontal="center" vertical="center"/>
    </xf>
    <xf numFmtId="2" fontId="32" fillId="0" borderId="0" xfId="63" applyNumberFormat="1" applyFont="1" applyAlignment="1">
      <alignment vertical="center"/>
    </xf>
    <xf numFmtId="0" fontId="32" fillId="0" borderId="0" xfId="175" applyFont="1"/>
    <xf numFmtId="0" fontId="2" fillId="0" borderId="0" xfId="175" applyFont="1"/>
    <xf numFmtId="0" fontId="1" fillId="0" borderId="0" xfId="175" applyFont="1"/>
    <xf numFmtId="0" fontId="1" fillId="0" borderId="1" xfId="175" applyFont="1" applyBorder="1" applyAlignment="1">
      <alignment wrapText="1"/>
    </xf>
    <xf numFmtId="0" fontId="32" fillId="0" borderId="1" xfId="175" applyFont="1" applyBorder="1" applyAlignment="1">
      <alignment horizontal="center" vertical="center"/>
    </xf>
    <xf numFmtId="1" fontId="1" fillId="7" borderId="1" xfId="175" applyNumberFormat="1" applyFont="1" applyFill="1" applyBorder="1" applyAlignment="1">
      <alignment horizontal="left" vertical="center"/>
    </xf>
    <xf numFmtId="1" fontId="1" fillId="0" borderId="1" xfId="175" applyNumberFormat="1" applyFont="1" applyBorder="1" applyAlignment="1">
      <alignment horizontal="center" vertical="center"/>
    </xf>
    <xf numFmtId="1" fontId="32" fillId="0" borderId="1" xfId="175" applyNumberFormat="1" applyFont="1" applyBorder="1" applyAlignment="1">
      <alignment horizontal="center" vertical="center"/>
    </xf>
    <xf numFmtId="2" fontId="1" fillId="6" borderId="1" xfId="175" applyNumberFormat="1" applyFont="1" applyFill="1" applyBorder="1" applyAlignment="1">
      <alignment horizontal="center" vertical="center"/>
    </xf>
    <xf numFmtId="182" fontId="1" fillId="0" borderId="1" xfId="175" applyNumberFormat="1" applyFont="1" applyBorder="1" applyAlignment="1">
      <alignment horizontal="center" vertical="center"/>
    </xf>
    <xf numFmtId="182" fontId="32" fillId="0" borderId="1" xfId="175" applyNumberFormat="1" applyFont="1" applyBorder="1" applyAlignment="1">
      <alignment horizontal="center" vertical="center"/>
    </xf>
    <xf numFmtId="2" fontId="1" fillId="8" borderId="1" xfId="175" applyNumberFormat="1" applyFont="1" applyFill="1" applyBorder="1" applyAlignment="1">
      <alignment horizontal="center" vertical="center"/>
    </xf>
    <xf numFmtId="2" fontId="1" fillId="0" borderId="0" xfId="175" applyNumberFormat="1" applyFont="1" applyAlignment="1">
      <alignment vertical="center"/>
    </xf>
    <xf numFmtId="182" fontId="1" fillId="0" borderId="1" xfId="175" quotePrefix="1" applyNumberFormat="1" applyFont="1" applyBorder="1" applyAlignment="1">
      <alignment horizontal="center" vertical="center"/>
    </xf>
    <xf numFmtId="1" fontId="1" fillId="0" borderId="1" xfId="175" applyNumberFormat="1" applyFont="1" applyBorder="1" applyAlignment="1">
      <alignment horizontal="left" vertical="center"/>
    </xf>
    <xf numFmtId="2" fontId="1" fillId="0" borderId="1" xfId="175" applyNumberFormat="1" applyFont="1" applyFill="1" applyBorder="1" applyAlignment="1">
      <alignment horizontal="center" vertical="center"/>
    </xf>
    <xf numFmtId="2" fontId="1" fillId="0" borderId="1" xfId="175" applyNumberFormat="1" applyFont="1" applyBorder="1" applyAlignment="1">
      <alignment horizontal="center" vertical="center"/>
    </xf>
    <xf numFmtId="184" fontId="1" fillId="0" borderId="0" xfId="175" applyNumberFormat="1" applyFont="1" applyAlignment="1">
      <alignment vertical="center"/>
    </xf>
    <xf numFmtId="2" fontId="32" fillId="3" borderId="1" xfId="175" applyNumberFormat="1" applyFont="1" applyFill="1" applyBorder="1" applyAlignment="1">
      <alignment horizontal="center" vertical="center"/>
    </xf>
    <xf numFmtId="2" fontId="32" fillId="0" borderId="0" xfId="175" applyNumberFormat="1" applyFont="1" applyAlignment="1">
      <alignment vertical="center"/>
    </xf>
    <xf numFmtId="0" fontId="8" fillId="0" borderId="0" xfId="60"/>
    <xf numFmtId="0" fontId="38" fillId="0" borderId="0" xfId="60" applyFont="1" applyAlignment="1">
      <alignment horizontal="left"/>
    </xf>
    <xf numFmtId="0" fontId="38" fillId="0" borderId="0" xfId="60" applyFont="1"/>
    <xf numFmtId="0" fontId="8" fillId="0" borderId="0" xfId="60" applyFont="1" applyFill="1"/>
    <xf numFmtId="0" fontId="8" fillId="3" borderId="0" xfId="60" applyFill="1" applyBorder="1" applyAlignment="1">
      <alignment horizontal="center"/>
    </xf>
    <xf numFmtId="0" fontId="8" fillId="0" borderId="0" xfId="60" applyBorder="1"/>
    <xf numFmtId="0" fontId="8" fillId="0" borderId="0" xfId="60" applyFont="1" applyFill="1" applyBorder="1"/>
    <xf numFmtId="0" fontId="39" fillId="0" borderId="1" xfId="60" applyFont="1" applyBorder="1" applyAlignment="1">
      <alignment horizontal="center" vertical="center"/>
    </xf>
    <xf numFmtId="0" fontId="40" fillId="9" borderId="1" xfId="60" applyFont="1" applyFill="1" applyBorder="1" applyAlignment="1">
      <alignment horizontal="center" vertical="center" wrapText="1"/>
    </xf>
    <xf numFmtId="0" fontId="39" fillId="10" borderId="1" xfId="60" applyFont="1" applyFill="1" applyBorder="1" applyAlignment="1">
      <alignment horizontal="center" vertical="center" wrapText="1"/>
    </xf>
    <xf numFmtId="0" fontId="8" fillId="0" borderId="1" xfId="60" applyBorder="1" applyAlignment="1">
      <alignment horizontal="center"/>
    </xf>
    <xf numFmtId="0" fontId="8" fillId="0" borderId="1" xfId="60" applyBorder="1"/>
    <xf numFmtId="0" fontId="8" fillId="11" borderId="1" xfId="60" applyFont="1" applyFill="1" applyBorder="1"/>
    <xf numFmtId="0" fontId="38" fillId="11" borderId="1" xfId="60" applyFont="1" applyFill="1" applyBorder="1"/>
    <xf numFmtId="0" fontId="8" fillId="12" borderId="1" xfId="60" applyFill="1" applyBorder="1" applyAlignment="1">
      <alignment horizontal="center"/>
    </xf>
    <xf numFmtId="0" fontId="8" fillId="12" borderId="1" xfId="60" applyFill="1" applyBorder="1"/>
    <xf numFmtId="0" fontId="38" fillId="12" borderId="1" xfId="60" applyFont="1" applyFill="1" applyBorder="1"/>
    <xf numFmtId="0" fontId="8" fillId="0" borderId="0" xfId="60" applyAlignment="1">
      <alignment horizontal="center"/>
    </xf>
    <xf numFmtId="0" fontId="8" fillId="3" borderId="0" xfId="60" applyFill="1" applyAlignment="1">
      <alignment horizontal="center"/>
    </xf>
    <xf numFmtId="0" fontId="8" fillId="0" borderId="1" xfId="60" applyFill="1" applyBorder="1"/>
    <xf numFmtId="0" fontId="8" fillId="3" borderId="1" xfId="60" applyFill="1" applyBorder="1"/>
    <xf numFmtId="0" fontId="42" fillId="0" borderId="1" xfId="60" applyFont="1" applyBorder="1"/>
    <xf numFmtId="0" fontId="42" fillId="12" borderId="1" xfId="60" applyFont="1" applyFill="1" applyBorder="1"/>
    <xf numFmtId="0" fontId="8" fillId="12" borderId="1" xfId="60" applyFont="1" applyFill="1" applyBorder="1"/>
    <xf numFmtId="0" fontId="8" fillId="0" borderId="8" xfId="60" applyBorder="1"/>
    <xf numFmtId="0" fontId="8" fillId="0" borderId="7" xfId="60" applyBorder="1"/>
    <xf numFmtId="0" fontId="8" fillId="0" borderId="10" xfId="60" applyBorder="1"/>
    <xf numFmtId="0" fontId="45" fillId="0" borderId="18" xfId="0" applyFont="1" applyBorder="1" applyAlignment="1">
      <alignment horizontal="left" vertical="center" wrapText="1"/>
    </xf>
    <xf numFmtId="0" fontId="45" fillId="0" borderId="19" xfId="0" applyFont="1" applyBorder="1" applyAlignment="1">
      <alignment horizontal="left" vertical="center" wrapText="1"/>
    </xf>
    <xf numFmtId="0" fontId="32" fillId="0" borderId="0" xfId="195" applyFont="1" applyFill="1"/>
    <xf numFmtId="0" fontId="32" fillId="0" borderId="0" xfId="195" applyFont="1"/>
    <xf numFmtId="0" fontId="2" fillId="0" borderId="0" xfId="195" applyFont="1"/>
    <xf numFmtId="0" fontId="32" fillId="0" borderId="0" xfId="195" applyFont="1" applyBorder="1" applyAlignment="1">
      <alignment wrapText="1"/>
    </xf>
    <xf numFmtId="0" fontId="1" fillId="0" borderId="0" xfId="195" applyFont="1" applyBorder="1" applyAlignment="1">
      <alignment vertical="top" wrapText="1"/>
    </xf>
    <xf numFmtId="0" fontId="1" fillId="14" borderId="7" xfId="195" applyFont="1" applyFill="1" applyBorder="1" applyAlignment="1">
      <alignment wrapText="1"/>
    </xf>
    <xf numFmtId="0" fontId="4" fillId="0" borderId="1" xfId="195" applyFont="1" applyBorder="1" applyAlignment="1">
      <alignment horizontal="center" vertical="top" wrapText="1"/>
    </xf>
    <xf numFmtId="0" fontId="1" fillId="14" borderId="1" xfId="195" applyFont="1" applyFill="1" applyBorder="1" applyAlignment="1">
      <alignment horizontal="left" wrapText="1"/>
    </xf>
    <xf numFmtId="0" fontId="32" fillId="14" borderId="1" xfId="195" applyFont="1" applyFill="1" applyBorder="1" applyAlignment="1">
      <alignment horizontal="center" wrapText="1"/>
    </xf>
    <xf numFmtId="0" fontId="1" fillId="14" borderId="7" xfId="195" applyFont="1" applyFill="1" applyBorder="1" applyAlignment="1">
      <alignment horizontal="left" vertical="center" wrapText="1"/>
    </xf>
    <xf numFmtId="0" fontId="32" fillId="0" borderId="0" xfId="195" applyFont="1" applyFill="1" applyBorder="1" applyAlignment="1">
      <alignment horizontal="left"/>
    </xf>
    <xf numFmtId="0" fontId="4" fillId="14" borderId="7" xfId="195" applyFont="1" applyFill="1" applyBorder="1" applyAlignment="1">
      <alignment horizontal="left" vertical="center"/>
    </xf>
    <xf numFmtId="0" fontId="4" fillId="14" borderId="7" xfId="195" applyFont="1" applyFill="1" applyBorder="1" applyAlignment="1">
      <alignment horizontal="left" vertical="center" wrapText="1"/>
    </xf>
    <xf numFmtId="0" fontId="4" fillId="0" borderId="0" xfId="195" applyFont="1" applyBorder="1" applyAlignment="1">
      <alignment horizontal="left" vertical="center"/>
    </xf>
    <xf numFmtId="0" fontId="32" fillId="0" borderId="0" xfId="195" applyFont="1" applyBorder="1"/>
    <xf numFmtId="0" fontId="1" fillId="0" borderId="0" xfId="195" applyFont="1"/>
    <xf numFmtId="0" fontId="1" fillId="14" borderId="1" xfId="195" applyFont="1" applyFill="1" applyBorder="1" applyAlignment="1">
      <alignment vertical="top" wrapText="1"/>
    </xf>
    <xf numFmtId="0" fontId="1" fillId="0" borderId="1" xfId="195" applyFont="1" applyBorder="1" applyAlignment="1">
      <alignment horizontal="center" vertical="center" wrapText="1"/>
    </xf>
    <xf numFmtId="0" fontId="1" fillId="2" borderId="1" xfId="195" applyFont="1" applyFill="1" applyBorder="1" applyAlignment="1">
      <alignment horizontal="center" vertical="center" wrapText="1"/>
    </xf>
    <xf numFmtId="0" fontId="1" fillId="0" borderId="1" xfId="195" applyFont="1" applyFill="1" applyBorder="1" applyAlignment="1">
      <alignment horizontal="center" vertical="center" wrapText="1"/>
    </xf>
    <xf numFmtId="0" fontId="32" fillId="12" borderId="7" xfId="195" applyFont="1" applyFill="1" applyBorder="1" applyAlignment="1">
      <alignment vertical="top" wrapText="1"/>
    </xf>
    <xf numFmtId="0" fontId="1" fillId="14" borderId="1" xfId="195" applyFont="1" applyFill="1" applyBorder="1" applyAlignment="1">
      <alignment horizontal="left" vertical="center" wrapText="1"/>
    </xf>
    <xf numFmtId="0" fontId="32" fillId="14" borderId="1" xfId="195" applyFont="1" applyFill="1" applyBorder="1" applyAlignment="1">
      <alignment vertical="top" wrapText="1"/>
    </xf>
    <xf numFmtId="0" fontId="36" fillId="0" borderId="0" xfId="195" applyFont="1" applyBorder="1" applyAlignment="1">
      <alignment vertical="top"/>
    </xf>
    <xf numFmtId="0" fontId="36" fillId="0" borderId="0" xfId="195" applyFont="1"/>
    <xf numFmtId="0" fontId="1" fillId="14" borderId="1" xfId="195" applyFont="1" applyFill="1" applyBorder="1" applyAlignment="1">
      <alignment vertical="center" wrapText="1"/>
    </xf>
    <xf numFmtId="0" fontId="4" fillId="14" borderId="1" xfId="195" applyFont="1" applyFill="1" applyBorder="1" applyAlignment="1">
      <alignment vertical="center" wrapText="1"/>
    </xf>
    <xf numFmtId="0" fontId="32" fillId="14" borderId="1" xfId="195" applyFont="1" applyFill="1" applyBorder="1" applyAlignment="1">
      <alignment vertical="center"/>
    </xf>
    <xf numFmtId="0" fontId="32" fillId="0" borderId="0" xfId="195" applyFont="1" applyAlignment="1">
      <alignment vertical="center"/>
    </xf>
    <xf numFmtId="0" fontId="32" fillId="0" borderId="1" xfId="195" applyFont="1" applyBorder="1" applyAlignment="1">
      <alignment horizontal="center" vertical="center" wrapText="1"/>
    </xf>
    <xf numFmtId="0" fontId="32" fillId="0" borderId="34" xfId="195" applyFont="1" applyBorder="1" applyAlignment="1">
      <alignment horizontal="center" vertical="center" wrapText="1"/>
    </xf>
    <xf numFmtId="0" fontId="32" fillId="0" borderId="36" xfId="195" applyFont="1" applyBorder="1" applyAlignment="1">
      <alignment horizontal="center" vertical="center" wrapText="1"/>
    </xf>
    <xf numFmtId="0" fontId="32" fillId="0" borderId="37" xfId="195" applyFont="1" applyBorder="1" applyAlignment="1">
      <alignment horizontal="center" vertical="center" wrapText="1"/>
    </xf>
    <xf numFmtId="0" fontId="1" fillId="0" borderId="0" xfId="196" applyFont="1" applyAlignment="1">
      <alignment horizontal="left" indent="15"/>
    </xf>
    <xf numFmtId="0" fontId="1" fillId="0" borderId="0" xfId="196" applyFont="1" applyAlignment="1"/>
    <xf numFmtId="0" fontId="1" fillId="0" borderId="0" xfId="196" applyFont="1" applyAlignment="1">
      <alignment horizontal="left" indent="8"/>
    </xf>
    <xf numFmtId="0" fontId="48" fillId="0" borderId="30" xfId="0" applyFont="1" applyFill="1" applyBorder="1" applyAlignment="1">
      <alignment vertical="center"/>
    </xf>
    <xf numFmtId="0" fontId="17" fillId="0" borderId="0" xfId="0" applyFont="1" applyFill="1" applyBorder="1" applyAlignment="1">
      <alignment vertical="center"/>
    </xf>
    <xf numFmtId="0" fontId="50" fillId="0" borderId="2" xfId="0" applyFont="1" applyFill="1" applyBorder="1" applyAlignment="1">
      <alignment vertical="center"/>
    </xf>
    <xf numFmtId="0" fontId="50" fillId="0" borderId="43" xfId="0" applyFont="1" applyFill="1" applyBorder="1" applyAlignment="1">
      <alignment vertical="center"/>
    </xf>
    <xf numFmtId="0" fontId="37" fillId="0" borderId="0" xfId="0" applyFont="1" applyFill="1" applyBorder="1" applyAlignment="1">
      <alignment vertical="center"/>
    </xf>
    <xf numFmtId="0" fontId="52" fillId="0" borderId="0" xfId="0" applyFont="1" applyFill="1" applyBorder="1" applyAlignment="1">
      <alignment vertical="center"/>
    </xf>
    <xf numFmtId="0" fontId="8" fillId="0" borderId="0" xfId="0" applyFont="1" applyFill="1" applyBorder="1" applyAlignment="1">
      <alignment vertical="center"/>
    </xf>
    <xf numFmtId="0" fontId="37" fillId="16" borderId="1" xfId="0" applyFont="1" applyFill="1" applyBorder="1" applyAlignment="1" applyProtection="1">
      <alignment vertical="center"/>
      <protection locked="0"/>
    </xf>
    <xf numFmtId="0" fontId="37" fillId="0" borderId="0" xfId="0" applyFont="1" applyFill="1" applyBorder="1" applyAlignment="1">
      <alignment horizontal="center" vertical="center"/>
    </xf>
    <xf numFmtId="0" fontId="28" fillId="15" borderId="31" xfId="0" applyFont="1" applyFill="1" applyBorder="1" applyAlignment="1" applyProtection="1">
      <alignment horizontal="center" vertical="center"/>
      <protection locked="0"/>
    </xf>
    <xf numFmtId="0" fontId="28" fillId="15" borderId="31" xfId="0" applyFont="1" applyFill="1" applyBorder="1" applyAlignment="1" applyProtection="1">
      <alignment horizontal="center" vertical="center" shrinkToFit="1"/>
      <protection locked="0"/>
    </xf>
    <xf numFmtId="0" fontId="55" fillId="0" borderId="0" xfId="0" applyFont="1" applyFill="1" applyBorder="1" applyAlignment="1">
      <alignment vertical="center"/>
    </xf>
    <xf numFmtId="0" fontId="28" fillId="15" borderId="1" xfId="0" applyFont="1" applyFill="1" applyBorder="1" applyAlignment="1" applyProtection="1">
      <alignment horizontal="center" vertical="center"/>
      <protection locked="0"/>
    </xf>
    <xf numFmtId="0" fontId="28" fillId="15" borderId="1" xfId="0" applyFont="1" applyFill="1" applyBorder="1" applyAlignment="1" applyProtection="1">
      <alignment horizontal="center" vertical="center" shrinkToFit="1"/>
      <protection locked="0"/>
    </xf>
    <xf numFmtId="0" fontId="55" fillId="0" borderId="1" xfId="0" applyFont="1" applyFill="1" applyBorder="1" applyAlignment="1">
      <alignment horizontal="center" vertical="center" wrapText="1"/>
    </xf>
    <xf numFmtId="0" fontId="61" fillId="0" borderId="1" xfId="0" applyFont="1" applyFill="1" applyBorder="1" applyAlignment="1">
      <alignment horizontal="center" vertical="center" wrapText="1"/>
    </xf>
    <xf numFmtId="0" fontId="55" fillId="17" borderId="7" xfId="0" applyFont="1" applyFill="1" applyBorder="1" applyAlignment="1">
      <alignment horizontal="center" vertical="center"/>
    </xf>
    <xf numFmtId="0" fontId="55" fillId="17" borderId="1" xfId="0" applyFont="1" applyFill="1" applyBorder="1" applyAlignment="1">
      <alignment horizontal="center" vertical="center"/>
    </xf>
    <xf numFmtId="0" fontId="28" fillId="17" borderId="1" xfId="0" applyFont="1" applyFill="1" applyBorder="1" applyAlignment="1">
      <alignment horizontal="center" vertical="center" wrapText="1"/>
    </xf>
    <xf numFmtId="0" fontId="55" fillId="0" borderId="34" xfId="0" applyFont="1" applyFill="1" applyBorder="1" applyAlignment="1">
      <alignment horizontal="center" vertical="center" wrapText="1"/>
    </xf>
    <xf numFmtId="0" fontId="55" fillId="0" borderId="0" xfId="0" applyFont="1" applyFill="1" applyBorder="1" applyAlignment="1">
      <alignment horizontal="center" vertical="center"/>
    </xf>
    <xf numFmtId="0" fontId="8" fillId="15" borderId="36" xfId="0" applyFont="1" applyFill="1" applyBorder="1" applyAlignment="1" applyProtection="1">
      <alignment horizontal="center" vertical="center"/>
      <protection locked="0"/>
    </xf>
    <xf numFmtId="0" fontId="62" fillId="17" borderId="37" xfId="0" applyFont="1" applyFill="1" applyBorder="1" applyAlignment="1">
      <alignment horizontal="center" vertical="center"/>
    </xf>
    <xf numFmtId="0" fontId="56" fillId="18" borderId="36" xfId="0" applyFont="1" applyFill="1" applyBorder="1" applyAlignment="1">
      <alignment horizontal="center" vertical="center" wrapText="1"/>
    </xf>
    <xf numFmtId="0" fontId="58" fillId="15" borderId="36" xfId="0" applyFont="1" applyFill="1" applyBorder="1" applyAlignment="1" applyProtection="1">
      <alignment horizontal="center" vertical="center" shrinkToFit="1"/>
      <protection locked="0"/>
    </xf>
    <xf numFmtId="0" fontId="62" fillId="15" borderId="55" xfId="0" applyFont="1" applyFill="1" applyBorder="1" applyAlignment="1" applyProtection="1">
      <alignment horizontal="center" vertical="center"/>
      <protection locked="0"/>
    </xf>
    <xf numFmtId="0" fontId="62" fillId="15" borderId="36" xfId="0" applyFont="1" applyFill="1" applyBorder="1" applyAlignment="1" applyProtection="1">
      <alignment horizontal="center" vertical="center"/>
      <protection locked="0"/>
    </xf>
    <xf numFmtId="0" fontId="54" fillId="17" borderId="36" xfId="0" applyFont="1" applyFill="1" applyBorder="1" applyAlignment="1">
      <alignment horizontal="center" vertical="center"/>
    </xf>
    <xf numFmtId="0" fontId="54" fillId="19" borderId="36" xfId="0" applyFont="1" applyFill="1" applyBorder="1" applyAlignment="1">
      <alignment horizontal="center" vertical="center" wrapText="1"/>
    </xf>
    <xf numFmtId="0" fontId="54" fillId="19" borderId="36" xfId="0" applyFont="1" applyFill="1" applyBorder="1" applyAlignment="1">
      <alignment horizontal="center" vertical="center"/>
    </xf>
    <xf numFmtId="0" fontId="54" fillId="19" borderId="37" xfId="0" applyFont="1" applyFill="1" applyBorder="1" applyAlignment="1">
      <alignment horizontal="center" vertical="center"/>
    </xf>
    <xf numFmtId="0" fontId="62" fillId="0" borderId="0" xfId="0" applyFont="1" applyFill="1" applyBorder="1" applyAlignment="1">
      <alignment vertical="center"/>
    </xf>
    <xf numFmtId="0" fontId="62" fillId="0" borderId="0" xfId="0" applyFont="1" applyFill="1" applyBorder="1" applyAlignment="1">
      <alignment horizontal="center" vertical="center" wrapText="1"/>
    </xf>
    <xf numFmtId="0" fontId="62" fillId="0" borderId="0" xfId="0" applyFont="1" applyFill="1" applyBorder="1" applyAlignment="1">
      <alignment horizontal="center" vertical="center"/>
    </xf>
    <xf numFmtId="0" fontId="54" fillId="0" borderId="0" xfId="0" applyFont="1" applyFill="1" applyBorder="1" applyAlignment="1">
      <alignment horizontal="center" vertical="center"/>
    </xf>
    <xf numFmtId="0" fontId="63" fillId="0" borderId="0" xfId="0" applyFont="1" applyFill="1" applyBorder="1" applyAlignment="1">
      <alignment horizontal="center" vertical="center"/>
    </xf>
    <xf numFmtId="0" fontId="55" fillId="0" borderId="0" xfId="0" applyFont="1" applyFill="1" applyBorder="1" applyAlignment="1">
      <alignment horizontal="center" vertical="center" wrapText="1"/>
    </xf>
    <xf numFmtId="0" fontId="62" fillId="0" borderId="0" xfId="0" applyFont="1" applyFill="1" applyBorder="1" applyAlignment="1">
      <alignment vertical="center" wrapText="1"/>
    </xf>
    <xf numFmtId="0" fontId="55" fillId="17" borderId="11" xfId="0" applyFont="1" applyFill="1" applyBorder="1" applyAlignment="1">
      <alignment horizontal="center" vertical="center" wrapText="1"/>
    </xf>
    <xf numFmtId="0" fontId="55" fillId="17" borderId="1" xfId="0" applyFont="1" applyFill="1" applyBorder="1" applyAlignment="1">
      <alignment horizontal="center" vertical="center" wrapText="1"/>
    </xf>
    <xf numFmtId="0" fontId="28" fillId="0" borderId="1" xfId="0" applyFont="1" applyFill="1" applyBorder="1" applyAlignment="1">
      <alignment horizontal="center" vertical="center" wrapText="1"/>
    </xf>
    <xf numFmtId="0" fontId="28" fillId="21" borderId="1" xfId="0" applyFont="1" applyFill="1" applyBorder="1" applyAlignment="1">
      <alignment horizontal="center" vertical="center" wrapText="1"/>
    </xf>
    <xf numFmtId="0" fontId="8" fillId="0" borderId="33" xfId="0" applyFont="1" applyFill="1" applyBorder="1" applyAlignment="1">
      <alignment vertical="center" wrapText="1"/>
    </xf>
    <xf numFmtId="0" fontId="62" fillId="19" borderId="1" xfId="0" applyFont="1" applyFill="1" applyBorder="1" applyAlignment="1">
      <alignment horizontal="center" vertical="center" wrapText="1"/>
    </xf>
    <xf numFmtId="0" fontId="62" fillId="15" borderId="1" xfId="0" applyFont="1" applyFill="1" applyBorder="1" applyAlignment="1" applyProtection="1">
      <alignment horizontal="center" vertical="center" wrapText="1"/>
      <protection locked="0"/>
    </xf>
    <xf numFmtId="0" fontId="62" fillId="19" borderId="34" xfId="0" applyFont="1" applyFill="1" applyBorder="1" applyAlignment="1">
      <alignment horizontal="center" vertical="center" wrapText="1"/>
    </xf>
    <xf numFmtId="0" fontId="62" fillId="0" borderId="33" xfId="0" applyFont="1" applyFill="1" applyBorder="1" applyAlignment="1">
      <alignment horizontal="center" vertical="center"/>
    </xf>
    <xf numFmtId="0" fontId="62" fillId="15" borderId="1" xfId="0" applyFont="1" applyFill="1" applyBorder="1" applyAlignment="1" applyProtection="1">
      <alignment horizontal="center" vertical="center"/>
      <protection locked="0"/>
    </xf>
    <xf numFmtId="0" fontId="64" fillId="0" borderId="33" xfId="0" applyFont="1" applyFill="1" applyBorder="1" applyAlignment="1">
      <alignment horizontal="center" vertical="center" wrapText="1"/>
    </xf>
    <xf numFmtId="0" fontId="62" fillId="0" borderId="33" xfId="0" applyFont="1" applyFill="1" applyBorder="1" applyAlignment="1" applyProtection="1">
      <alignment vertical="center"/>
      <protection locked="0"/>
    </xf>
    <xf numFmtId="0" fontId="65" fillId="0" borderId="33" xfId="0" applyFont="1" applyFill="1" applyBorder="1" applyAlignment="1">
      <alignment horizontal="center" vertical="center"/>
    </xf>
    <xf numFmtId="0" fontId="8" fillId="0" borderId="35" xfId="0" applyFont="1" applyFill="1" applyBorder="1" applyAlignment="1">
      <alignment horizontal="center" vertical="center"/>
    </xf>
    <xf numFmtId="1" fontId="1" fillId="0" borderId="0" xfId="1" applyNumberFormat="1" applyFont="1" applyFill="1" applyBorder="1" applyAlignment="1">
      <alignment horizontal="left" vertical="center"/>
    </xf>
    <xf numFmtId="0" fontId="54" fillId="0" borderId="1" xfId="0" applyFont="1" applyFill="1" applyBorder="1" applyAlignment="1">
      <alignment horizontal="center" vertical="center"/>
    </xf>
    <xf numFmtId="0" fontId="54" fillId="17" borderId="1" xfId="0" applyFont="1" applyFill="1" applyBorder="1" applyAlignment="1">
      <alignment horizontal="center" vertical="center"/>
    </xf>
    <xf numFmtId="1" fontId="54" fillId="0" borderId="1" xfId="0" applyNumberFormat="1" applyFont="1" applyFill="1" applyBorder="1" applyAlignment="1">
      <alignment horizontal="center" vertical="center"/>
    </xf>
    <xf numFmtId="0" fontId="54" fillId="17" borderId="35" xfId="0" applyFont="1" applyFill="1" applyBorder="1" applyAlignment="1">
      <alignment horizontal="center" vertical="center"/>
    </xf>
    <xf numFmtId="0" fontId="67" fillId="0" borderId="0" xfId="0" applyFont="1" applyFill="1" applyBorder="1" applyAlignment="1">
      <alignment vertical="center"/>
    </xf>
    <xf numFmtId="0" fontId="55" fillId="0" borderId="0" xfId="0" applyFont="1" applyFill="1" applyBorder="1" applyAlignment="1">
      <alignment vertical="center" wrapText="1"/>
    </xf>
    <xf numFmtId="0" fontId="68" fillId="15" borderId="13" xfId="0" applyFont="1" applyFill="1" applyBorder="1" applyAlignment="1" applyProtection="1">
      <alignment vertical="center"/>
      <protection locked="0"/>
    </xf>
    <xf numFmtId="0" fontId="62" fillId="15" borderId="13" xfId="0" applyFont="1" applyFill="1" applyBorder="1" applyAlignment="1" applyProtection="1">
      <alignment vertical="center"/>
      <protection locked="0"/>
    </xf>
    <xf numFmtId="0" fontId="17" fillId="15" borderId="13" xfId="0" applyFont="1" applyFill="1" applyBorder="1" applyAlignment="1" applyProtection="1">
      <alignment vertical="center"/>
      <protection locked="0"/>
    </xf>
    <xf numFmtId="0" fontId="54" fillId="0" borderId="1" xfId="0" quotePrefix="1" applyFont="1" applyFill="1" applyBorder="1" applyAlignment="1">
      <alignment horizontal="center" vertical="center"/>
    </xf>
    <xf numFmtId="0" fontId="17" fillId="0" borderId="1" xfId="0" applyFont="1" applyFill="1" applyBorder="1" applyAlignment="1">
      <alignment horizontal="center" vertical="center"/>
    </xf>
    <xf numFmtId="0" fontId="54" fillId="0" borderId="1" xfId="0" quotePrefix="1" applyFont="1" applyFill="1" applyBorder="1" applyAlignment="1">
      <alignment vertical="center"/>
    </xf>
    <xf numFmtId="0" fontId="54" fillId="19" borderId="1" xfId="0" applyFont="1" applyFill="1" applyBorder="1" applyAlignment="1">
      <alignment horizontal="center" vertical="center"/>
    </xf>
    <xf numFmtId="0" fontId="54" fillId="0" borderId="1" xfId="0" applyFont="1" applyFill="1" applyBorder="1" applyAlignment="1">
      <alignment vertical="center"/>
    </xf>
    <xf numFmtId="0" fontId="62" fillId="15" borderId="1" xfId="0" applyFont="1" applyFill="1" applyBorder="1" applyAlignment="1" applyProtection="1">
      <alignment vertical="center"/>
      <protection locked="0"/>
    </xf>
    <xf numFmtId="0" fontId="68" fillId="0" borderId="0" xfId="0" applyFont="1" applyFill="1" applyBorder="1" applyAlignment="1">
      <alignment vertical="center"/>
    </xf>
    <xf numFmtId="0" fontId="69" fillId="0" borderId="0" xfId="0" applyFont="1" applyFill="1" applyBorder="1" applyAlignment="1">
      <alignment horizontal="left" vertical="center"/>
    </xf>
    <xf numFmtId="0" fontId="69" fillId="0" borderId="0" xfId="0" quotePrefix="1" applyFont="1" applyFill="1" applyBorder="1" applyAlignment="1">
      <alignment horizontal="left" vertical="center"/>
    </xf>
    <xf numFmtId="0" fontId="8" fillId="20" borderId="0" xfId="0" applyFont="1" applyFill="1" applyBorder="1" applyAlignment="1">
      <alignment vertical="center"/>
    </xf>
    <xf numFmtId="0" fontId="37" fillId="0" borderId="0" xfId="0" quotePrefix="1" applyFont="1" applyFill="1" applyBorder="1" applyAlignment="1">
      <alignment vertical="center"/>
    </xf>
    <xf numFmtId="0" fontId="62" fillId="0" borderId="0" xfId="0" applyFont="1" applyFill="1" applyBorder="1"/>
    <xf numFmtId="0" fontId="71" fillId="0" borderId="1" xfId="2" applyFont="1" applyFill="1" applyBorder="1" applyAlignment="1">
      <alignment horizontal="left" vertical="center"/>
    </xf>
    <xf numFmtId="0" fontId="72" fillId="0" borderId="1" xfId="2" applyFont="1" applyFill="1" applyBorder="1" applyAlignment="1">
      <alignment horizontal="left" vertical="center"/>
    </xf>
    <xf numFmtId="0" fontId="0" fillId="0" borderId="0" xfId="0" applyNumberFormat="1" applyFill="1" applyAlignment="1" applyProtection="1"/>
    <xf numFmtId="0" fontId="47" fillId="0" borderId="0" xfId="196" applyFont="1" applyAlignment="1">
      <alignment horizontal="center" wrapText="1"/>
    </xf>
    <xf numFmtId="0" fontId="1" fillId="14" borderId="1" xfId="195" applyFont="1" applyFill="1" applyBorder="1" applyAlignment="1">
      <alignment horizontal="center" vertical="center"/>
    </xf>
    <xf numFmtId="0" fontId="1" fillId="14" borderId="1" xfId="195" applyFont="1" applyFill="1" applyBorder="1" applyAlignment="1">
      <alignment horizontal="center" vertical="center" wrapText="1"/>
    </xf>
    <xf numFmtId="0" fontId="14" fillId="0" borderId="1" xfId="195" applyFont="1" applyBorder="1" applyAlignment="1">
      <alignment horizontal="center" vertical="center" wrapText="1"/>
    </xf>
    <xf numFmtId="0" fontId="32" fillId="14" borderId="1" xfId="195" applyFont="1" applyFill="1" applyBorder="1" applyAlignment="1">
      <alignment horizontal="center" vertical="top" wrapText="1"/>
    </xf>
    <xf numFmtId="0" fontId="14" fillId="0" borderId="1" xfId="195" applyFont="1" applyBorder="1" applyAlignment="1">
      <alignment horizontal="center" vertical="top" wrapText="1"/>
    </xf>
    <xf numFmtId="0" fontId="1" fillId="0" borderId="0" xfId="195" applyFont="1" applyAlignment="1">
      <alignment vertical="center"/>
    </xf>
    <xf numFmtId="0" fontId="32" fillId="0" borderId="0" xfId="61" applyFont="1" applyAlignment="1">
      <alignment vertical="center"/>
    </xf>
    <xf numFmtId="0" fontId="1" fillId="0" borderId="0" xfId="196" applyFont="1"/>
    <xf numFmtId="0" fontId="1" fillId="0" borderId="0" xfId="195" applyFont="1" applyAlignment="1">
      <alignment horizontal="center"/>
    </xf>
    <xf numFmtId="0" fontId="1" fillId="14" borderId="8" xfId="195" applyFont="1" applyFill="1" applyBorder="1" applyAlignment="1">
      <alignment horizontal="center"/>
    </xf>
    <xf numFmtId="0" fontId="1" fillId="14" borderId="8" xfId="195" applyFont="1" applyFill="1" applyBorder="1" applyAlignment="1">
      <alignment horizontal="center" vertical="center"/>
    </xf>
    <xf numFmtId="0" fontId="1" fillId="0" borderId="0" xfId="195" applyFont="1" applyFill="1" applyAlignment="1">
      <alignment horizontal="center"/>
    </xf>
    <xf numFmtId="0" fontId="73" fillId="14" borderId="1" xfId="195" applyFont="1" applyFill="1" applyBorder="1" applyAlignment="1">
      <alignment horizontal="center" vertical="center" wrapText="1"/>
    </xf>
    <xf numFmtId="0" fontId="4" fillId="14" borderId="8" xfId="195" applyFont="1" applyFill="1" applyBorder="1" applyAlignment="1">
      <alignment horizontal="center" vertical="center"/>
    </xf>
    <xf numFmtId="0" fontId="14" fillId="0" borderId="1" xfId="195" applyFont="1" applyBorder="1" applyAlignment="1">
      <alignment horizontal="center" vertical="center"/>
    </xf>
    <xf numFmtId="0" fontId="1" fillId="0" borderId="0" xfId="195" applyFont="1" applyFill="1" applyBorder="1" applyAlignment="1">
      <alignment horizontal="center" vertical="center"/>
    </xf>
    <xf numFmtId="0" fontId="1" fillId="0" borderId="0" xfId="195" applyFont="1" applyBorder="1" applyAlignment="1">
      <alignment horizontal="left" vertical="center"/>
    </xf>
    <xf numFmtId="0" fontId="1" fillId="0" borderId="0" xfId="195" applyFont="1" applyBorder="1" applyAlignment="1">
      <alignment vertical="center"/>
    </xf>
    <xf numFmtId="0" fontId="1" fillId="0" borderId="0" xfId="195" applyFont="1" applyBorder="1" applyAlignment="1">
      <alignment horizontal="center" vertical="center"/>
    </xf>
    <xf numFmtId="0" fontId="1" fillId="0" borderId="0" xfId="195" applyFont="1" applyBorder="1"/>
    <xf numFmtId="0" fontId="4" fillId="14" borderId="1" xfId="195" applyFont="1" applyFill="1" applyBorder="1" applyAlignment="1">
      <alignment horizontal="center" vertical="center"/>
    </xf>
    <xf numFmtId="0" fontId="32" fillId="13" borderId="0" xfId="195" applyFont="1" applyFill="1" applyBorder="1" applyAlignment="1">
      <alignment vertical="center"/>
    </xf>
    <xf numFmtId="0" fontId="74" fillId="13" borderId="0" xfId="195" applyFont="1" applyFill="1" applyBorder="1" applyAlignment="1">
      <alignment vertical="center"/>
    </xf>
    <xf numFmtId="0" fontId="1" fillId="2" borderId="1" xfId="195" applyFont="1" applyFill="1" applyBorder="1" applyAlignment="1"/>
    <xf numFmtId="0" fontId="1" fillId="8" borderId="1" xfId="195" applyFont="1" applyFill="1" applyBorder="1" applyAlignment="1"/>
    <xf numFmtId="0" fontId="1" fillId="0" borderId="0" xfId="195" applyFont="1" applyAlignment="1">
      <alignment horizontal="center" vertical="center"/>
    </xf>
    <xf numFmtId="0" fontId="1" fillId="2" borderId="1" xfId="195" applyFont="1" applyFill="1" applyBorder="1" applyAlignment="1">
      <alignment vertical="center" wrapText="1"/>
    </xf>
    <xf numFmtId="0" fontId="1" fillId="14" borderId="6" xfId="195" applyFont="1" applyFill="1" applyBorder="1" applyAlignment="1">
      <alignment horizontal="center" vertical="center"/>
    </xf>
    <xf numFmtId="0" fontId="1" fillId="14" borderId="5" xfId="195" applyFont="1" applyFill="1" applyBorder="1" applyAlignment="1">
      <alignment horizontal="center" vertical="center"/>
    </xf>
    <xf numFmtId="0" fontId="14" fillId="14" borderId="31" xfId="195" applyFont="1" applyFill="1" applyBorder="1" applyAlignment="1">
      <alignment horizontal="center" vertical="center"/>
    </xf>
    <xf numFmtId="0" fontId="14" fillId="14" borderId="32" xfId="195" applyFont="1" applyFill="1" applyBorder="1" applyAlignment="1">
      <alignment horizontal="center" vertical="center"/>
    </xf>
    <xf numFmtId="0" fontId="32" fillId="0" borderId="0" xfId="196" applyFont="1" applyAlignment="1">
      <alignment horizontal="center" vertical="center"/>
    </xf>
    <xf numFmtId="0" fontId="2" fillId="13" borderId="0" xfId="1" applyFont="1" applyFill="1" applyBorder="1" applyAlignment="1">
      <alignment horizontal="center" vertical="center" wrapText="1"/>
    </xf>
    <xf numFmtId="0" fontId="3" fillId="0" borderId="0" xfId="1" applyFont="1" applyFill="1" applyBorder="1" applyAlignment="1">
      <alignment horizontal="left"/>
    </xf>
    <xf numFmtId="0" fontId="3" fillId="0" borderId="0" xfId="1" applyFont="1" applyFill="1" applyBorder="1" applyAlignment="1">
      <alignment wrapText="1"/>
    </xf>
    <xf numFmtId="0" fontId="3" fillId="0" borderId="0" xfId="1" applyFont="1" applyFill="1" applyBorder="1" applyAlignment="1"/>
    <xf numFmtId="0" fontId="3" fillId="0" borderId="0" xfId="1" applyFont="1" applyFill="1" applyAlignment="1"/>
    <xf numFmtId="0" fontId="14" fillId="0" borderId="1" xfId="195" quotePrefix="1" applyFont="1" applyBorder="1" applyAlignment="1">
      <alignment horizontal="center" vertical="center"/>
    </xf>
    <xf numFmtId="14" fontId="14" fillId="0" borderId="1" xfId="195" applyNumberFormat="1" applyFont="1" applyBorder="1" applyAlignment="1">
      <alignment horizontal="center" vertical="center"/>
    </xf>
    <xf numFmtId="0" fontId="76" fillId="0" borderId="1" xfId="195" applyFont="1" applyBorder="1" applyAlignment="1">
      <alignment horizontal="center" vertical="center" wrapText="1"/>
    </xf>
    <xf numFmtId="0" fontId="1" fillId="14" borderId="1" xfId="195" applyFont="1" applyFill="1" applyBorder="1" applyAlignment="1">
      <alignment horizontal="center" vertical="center" wrapText="1"/>
    </xf>
    <xf numFmtId="14" fontId="77" fillId="0" borderId="1" xfId="195" applyNumberFormat="1" applyFont="1" applyBorder="1" applyAlignment="1">
      <alignment horizontal="center" vertical="center"/>
    </xf>
    <xf numFmtId="0" fontId="1" fillId="0" borderId="0" xfId="195" applyFont="1" applyAlignment="1">
      <alignment horizontal="left" vertical="center"/>
    </xf>
    <xf numFmtId="0" fontId="1" fillId="14" borderId="1" xfId="195" applyFont="1" applyFill="1" applyBorder="1" applyAlignment="1">
      <alignment horizontal="center" vertical="top" wrapText="1"/>
    </xf>
    <xf numFmtId="0" fontId="32" fillId="0" borderId="30" xfId="195" applyFont="1" applyBorder="1" applyAlignment="1">
      <alignment horizontal="center" vertical="center"/>
    </xf>
    <xf numFmtId="0" fontId="32" fillId="0" borderId="31" xfId="195" applyFont="1" applyBorder="1" applyAlignment="1">
      <alignment horizontal="center" vertical="center"/>
    </xf>
    <xf numFmtId="0" fontId="14" fillId="14" borderId="33" xfId="195" applyFont="1" applyFill="1" applyBorder="1" applyAlignment="1">
      <alignment horizontal="left" vertical="center"/>
    </xf>
    <xf numFmtId="0" fontId="14" fillId="14" borderId="1" xfId="195" applyFont="1" applyFill="1" applyBorder="1" applyAlignment="1">
      <alignment horizontal="left" vertical="center"/>
    </xf>
    <xf numFmtId="0" fontId="14" fillId="14" borderId="35" xfId="195" applyFont="1" applyFill="1" applyBorder="1" applyAlignment="1">
      <alignment horizontal="left" vertical="center"/>
    </xf>
    <xf numFmtId="0" fontId="14" fillId="14" borderId="36" xfId="195" applyFont="1" applyFill="1" applyBorder="1" applyAlignment="1">
      <alignment horizontal="left" vertical="center"/>
    </xf>
    <xf numFmtId="0" fontId="1" fillId="0" borderId="0" xfId="196" applyFont="1" applyAlignment="1">
      <alignment horizontal="center"/>
    </xf>
    <xf numFmtId="0" fontId="36" fillId="0" borderId="0" xfId="196" applyFont="1" applyAlignment="1">
      <alignment horizontal="center"/>
    </xf>
    <xf numFmtId="0" fontId="1" fillId="2" borderId="1" xfId="195" applyFont="1" applyFill="1" applyBorder="1" applyAlignment="1">
      <alignment horizontal="center" vertical="center"/>
    </xf>
    <xf numFmtId="0" fontId="32" fillId="14" borderId="1" xfId="195" applyFont="1" applyFill="1" applyBorder="1" applyAlignment="1">
      <alignment horizontal="center" vertical="center"/>
    </xf>
    <xf numFmtId="0" fontId="1" fillId="2" borderId="8" xfId="195" applyFont="1" applyFill="1" applyBorder="1" applyAlignment="1">
      <alignment horizontal="left" vertical="center" wrapText="1"/>
    </xf>
    <xf numFmtId="0" fontId="1" fillId="2" borderId="3" xfId="195" applyFont="1" applyFill="1" applyBorder="1" applyAlignment="1">
      <alignment horizontal="left" vertical="center"/>
    </xf>
    <xf numFmtId="0" fontId="1" fillId="2" borderId="7" xfId="195" applyFont="1" applyFill="1" applyBorder="1" applyAlignment="1">
      <alignment horizontal="left" vertical="center"/>
    </xf>
    <xf numFmtId="0" fontId="1" fillId="2" borderId="1" xfId="195" applyFont="1" applyFill="1" applyBorder="1" applyAlignment="1">
      <alignment horizontal="center" vertical="center" wrapText="1"/>
    </xf>
    <xf numFmtId="0" fontId="4" fillId="2" borderId="1" xfId="195" applyFont="1" applyFill="1" applyBorder="1" applyAlignment="1">
      <alignment horizontal="center" vertical="center" wrapText="1"/>
    </xf>
    <xf numFmtId="0" fontId="4" fillId="2" borderId="1" xfId="195" applyFont="1" applyFill="1" applyBorder="1" applyAlignment="1">
      <alignment horizontal="center" vertical="center"/>
    </xf>
    <xf numFmtId="0" fontId="32" fillId="14" borderId="1" xfId="195" applyFont="1" applyFill="1" applyBorder="1" applyAlignment="1">
      <alignment horizontal="center" vertical="top" wrapText="1"/>
    </xf>
    <xf numFmtId="0" fontId="1" fillId="14" borderId="1" xfId="195" applyFont="1" applyFill="1" applyBorder="1" applyAlignment="1">
      <alignment horizontal="center" vertical="center" wrapText="1"/>
    </xf>
    <xf numFmtId="0" fontId="14" fillId="0" borderId="1" xfId="195" applyFont="1" applyBorder="1" applyAlignment="1">
      <alignment horizontal="center" vertical="top" wrapText="1"/>
    </xf>
    <xf numFmtId="0" fontId="32" fillId="12" borderId="8" xfId="195" applyFont="1" applyFill="1" applyBorder="1" applyAlignment="1">
      <alignment horizontal="center" vertical="top" wrapText="1"/>
    </xf>
    <xf numFmtId="0" fontId="32" fillId="12" borderId="3" xfId="195" applyFont="1" applyFill="1" applyBorder="1" applyAlignment="1">
      <alignment horizontal="center" vertical="top" wrapText="1"/>
    </xf>
    <xf numFmtId="0" fontId="32" fillId="12" borderId="8" xfId="195" applyFont="1" applyFill="1" applyBorder="1" applyAlignment="1">
      <alignment horizontal="center" vertical="center" wrapText="1"/>
    </xf>
    <xf numFmtId="0" fontId="32" fillId="12" borderId="3" xfId="195" applyFont="1" applyFill="1" applyBorder="1" applyAlignment="1">
      <alignment horizontal="center" vertical="center" wrapText="1"/>
    </xf>
    <xf numFmtId="0" fontId="1" fillId="2" borderId="1" xfId="195" applyFont="1" applyFill="1" applyBorder="1" applyAlignment="1">
      <alignment horizontal="center"/>
    </xf>
    <xf numFmtId="0" fontId="32" fillId="12" borderId="1" xfId="195" applyFont="1" applyFill="1" applyBorder="1" applyAlignment="1">
      <alignment horizontal="center" vertical="top" wrapText="1"/>
    </xf>
    <xf numFmtId="0" fontId="1" fillId="2" borderId="1" xfId="195" applyFont="1" applyFill="1" applyBorder="1" applyAlignment="1">
      <alignment horizontal="center" wrapText="1"/>
    </xf>
    <xf numFmtId="0" fontId="14" fillId="0" borderId="8" xfId="195" applyFont="1" applyBorder="1" applyAlignment="1">
      <alignment horizontal="left" vertical="center"/>
    </xf>
    <xf numFmtId="0" fontId="14" fillId="0" borderId="3" xfId="195" applyFont="1" applyBorder="1" applyAlignment="1">
      <alignment horizontal="left" vertical="center"/>
    </xf>
    <xf numFmtId="0" fontId="14" fillId="0" borderId="7" xfId="195" applyFont="1" applyBorder="1" applyAlignment="1">
      <alignment horizontal="left" vertical="center"/>
    </xf>
    <xf numFmtId="0" fontId="14" fillId="0" borderId="8" xfId="195" quotePrefix="1" applyFont="1" applyBorder="1" applyAlignment="1">
      <alignment horizontal="center" vertical="center"/>
    </xf>
    <xf numFmtId="0" fontId="14" fillId="0" borderId="7" xfId="195" quotePrefix="1" applyFont="1" applyBorder="1" applyAlignment="1">
      <alignment horizontal="center" vertical="center"/>
    </xf>
    <xf numFmtId="0" fontId="14" fillId="0" borderId="8" xfId="195" applyFont="1" applyBorder="1" applyAlignment="1">
      <alignment horizontal="left" vertical="center" wrapText="1"/>
    </xf>
    <xf numFmtId="0" fontId="14" fillId="0" borderId="3" xfId="195" applyFont="1" applyBorder="1" applyAlignment="1">
      <alignment horizontal="left" vertical="center" wrapText="1"/>
    </xf>
    <xf numFmtId="0" fontId="14" fillId="0" borderId="7" xfId="195" applyFont="1" applyBorder="1" applyAlignment="1">
      <alignment horizontal="left" vertical="center" wrapText="1"/>
    </xf>
    <xf numFmtId="0" fontId="14" fillId="0" borderId="1" xfId="195" applyFont="1" applyBorder="1" applyAlignment="1">
      <alignment horizontal="center" vertical="center" wrapText="1"/>
    </xf>
    <xf numFmtId="0" fontId="14" fillId="0" borderId="1" xfId="195" applyFont="1" applyBorder="1" applyAlignment="1">
      <alignment horizontal="left" vertical="center"/>
    </xf>
    <xf numFmtId="0" fontId="14" fillId="0" borderId="1" xfId="195" quotePrefix="1" applyFont="1" applyBorder="1" applyAlignment="1">
      <alignment horizontal="center" vertical="center"/>
    </xf>
    <xf numFmtId="0" fontId="14" fillId="0" borderId="1" xfId="195" applyFont="1" applyBorder="1" applyAlignment="1">
      <alignment horizontal="left" vertical="center" wrapText="1"/>
    </xf>
    <xf numFmtId="0" fontId="32" fillId="0" borderId="0" xfId="61" applyFont="1" applyAlignment="1">
      <alignment horizontal="center" vertical="center"/>
    </xf>
    <xf numFmtId="0" fontId="1" fillId="0" borderId="21" xfId="195" applyFont="1" applyFill="1" applyBorder="1" applyAlignment="1">
      <alignment horizontal="center" wrapText="1"/>
    </xf>
    <xf numFmtId="0" fontId="1" fillId="0" borderId="22" xfId="195" applyFont="1" applyFill="1" applyBorder="1" applyAlignment="1">
      <alignment horizontal="center" wrapText="1"/>
    </xf>
    <xf numFmtId="0" fontId="1" fillId="0" borderId="23" xfId="195" applyFont="1" applyFill="1" applyBorder="1" applyAlignment="1">
      <alignment horizontal="center" wrapText="1"/>
    </xf>
    <xf numFmtId="0" fontId="1" fillId="0" borderId="24" xfId="195" applyFont="1" applyFill="1" applyBorder="1" applyAlignment="1">
      <alignment horizontal="center" wrapText="1"/>
    </xf>
    <xf numFmtId="0" fontId="1" fillId="0" borderId="25" xfId="195" applyFont="1" applyFill="1" applyBorder="1" applyAlignment="1">
      <alignment horizontal="center" wrapText="1"/>
    </xf>
    <xf numFmtId="0" fontId="1" fillId="0" borderId="26" xfId="195" applyFont="1" applyFill="1" applyBorder="1" applyAlignment="1">
      <alignment horizontal="center" wrapText="1"/>
    </xf>
    <xf numFmtId="0" fontId="1" fillId="0" borderId="27" xfId="195" applyFont="1" applyFill="1" applyBorder="1" applyAlignment="1">
      <alignment horizontal="center" wrapText="1"/>
    </xf>
    <xf numFmtId="0" fontId="1" fillId="0" borderId="28" xfId="195" applyFont="1" applyFill="1" applyBorder="1" applyAlignment="1">
      <alignment horizontal="center" wrapText="1"/>
    </xf>
    <xf numFmtId="0" fontId="1" fillId="0" borderId="29" xfId="195" applyFont="1" applyFill="1" applyBorder="1" applyAlignment="1">
      <alignment horizontal="center" wrapText="1"/>
    </xf>
    <xf numFmtId="0" fontId="32" fillId="14" borderId="8" xfId="195" applyFont="1" applyFill="1" applyBorder="1" applyAlignment="1">
      <alignment horizontal="center" wrapText="1"/>
    </xf>
    <xf numFmtId="0" fontId="32" fillId="14" borderId="7" xfId="195" applyFont="1" applyFill="1" applyBorder="1" applyAlignment="1">
      <alignment horizontal="center" wrapText="1"/>
    </xf>
    <xf numFmtId="0" fontId="32" fillId="14" borderId="8" xfId="195" applyFont="1" applyFill="1" applyBorder="1" applyAlignment="1">
      <alignment horizontal="center" vertical="center"/>
    </xf>
    <xf numFmtId="0" fontId="32" fillId="14" borderId="7" xfId="195" applyFont="1" applyFill="1" applyBorder="1" applyAlignment="1">
      <alignment horizontal="center" vertical="center"/>
    </xf>
    <xf numFmtId="0" fontId="1" fillId="14" borderId="1" xfId="195" applyFont="1" applyFill="1" applyBorder="1" applyAlignment="1">
      <alignment horizontal="center" vertical="center"/>
    </xf>
    <xf numFmtId="0" fontId="47" fillId="0" borderId="0" xfId="196" applyFont="1" applyAlignment="1">
      <alignment horizontal="center" wrapText="1"/>
    </xf>
    <xf numFmtId="0" fontId="47" fillId="0" borderId="0" xfId="196" applyFont="1" applyAlignment="1">
      <alignment horizontal="center"/>
    </xf>
    <xf numFmtId="0" fontId="1" fillId="14" borderId="20" xfId="195" applyFont="1" applyFill="1" applyBorder="1" applyAlignment="1">
      <alignment horizontal="center"/>
    </xf>
    <xf numFmtId="0" fontId="1" fillId="14" borderId="1" xfId="195" applyFont="1" applyFill="1" applyBorder="1" applyAlignment="1">
      <alignment horizontal="center" wrapText="1"/>
    </xf>
    <xf numFmtId="0" fontId="47" fillId="0" borderId="0" xfId="196" applyFont="1" applyAlignment="1">
      <alignment horizontal="left" vertical="center"/>
    </xf>
    <xf numFmtId="49" fontId="76" fillId="0" borderId="1" xfId="195" applyNumberFormat="1" applyFont="1" applyBorder="1" applyAlignment="1">
      <alignment horizontal="center" vertical="center"/>
    </xf>
    <xf numFmtId="49" fontId="76" fillId="0" borderId="1" xfId="195" quotePrefix="1" applyNumberFormat="1" applyFont="1" applyBorder="1" applyAlignment="1">
      <alignment horizontal="center" vertical="center"/>
    </xf>
    <xf numFmtId="0" fontId="76" fillId="0" borderId="1" xfId="195" applyFont="1" applyBorder="1" applyAlignment="1">
      <alignment horizontal="left" vertical="center" wrapText="1"/>
    </xf>
    <xf numFmtId="0" fontId="66" fillId="17" borderId="10" xfId="0" applyFont="1" applyFill="1" applyBorder="1" applyAlignment="1">
      <alignment horizontal="center" vertical="center"/>
    </xf>
    <xf numFmtId="0" fontId="66" fillId="17" borderId="12" xfId="0" applyFont="1" applyFill="1" applyBorder="1" applyAlignment="1">
      <alignment horizontal="center" vertical="center"/>
    </xf>
    <xf numFmtId="0" fontId="66" fillId="17" borderId="11" xfId="0" applyFont="1" applyFill="1" applyBorder="1" applyAlignment="1">
      <alignment horizontal="center" vertical="center"/>
    </xf>
    <xf numFmtId="0" fontId="61" fillId="23" borderId="1" xfId="0" applyFont="1" applyFill="1" applyBorder="1" applyAlignment="1">
      <alignment horizontal="center" vertical="center" wrapText="1"/>
    </xf>
    <xf numFmtId="0" fontId="70" fillId="0" borderId="0" xfId="0" applyFont="1" applyFill="1" applyBorder="1" applyAlignment="1">
      <alignment horizontal="center" vertical="center"/>
    </xf>
    <xf numFmtId="0" fontId="17" fillId="0" borderId="0" xfId="0" applyFont="1" applyFill="1" applyBorder="1" applyAlignment="1">
      <alignment horizontal="center" vertical="center"/>
    </xf>
    <xf numFmtId="0" fontId="8" fillId="15" borderId="0" xfId="0" applyFont="1" applyFill="1" applyBorder="1" applyAlignment="1" applyProtection="1">
      <alignment horizontal="center" vertical="center"/>
      <protection locked="0"/>
    </xf>
    <xf numFmtId="0" fontId="62" fillId="19" borderId="10" xfId="0" applyFont="1" applyFill="1" applyBorder="1" applyAlignment="1">
      <alignment horizontal="center" vertical="center"/>
    </xf>
    <xf numFmtId="0" fontId="62" fillId="19" borderId="12" xfId="0" applyFont="1" applyFill="1" applyBorder="1" applyAlignment="1">
      <alignment horizontal="center" vertical="center"/>
    </xf>
    <xf numFmtId="0" fontId="62" fillId="19" borderId="54" xfId="0" applyFont="1" applyFill="1" applyBorder="1" applyAlignment="1">
      <alignment horizontal="center" vertical="center"/>
    </xf>
    <xf numFmtId="0" fontId="55" fillId="22" borderId="62" xfId="0" applyFont="1" applyFill="1" applyBorder="1" applyAlignment="1">
      <alignment horizontal="center" vertical="center" wrapText="1"/>
    </xf>
    <xf numFmtId="0" fontId="55" fillId="22" borderId="63" xfId="0" applyFont="1" applyFill="1" applyBorder="1" applyAlignment="1">
      <alignment horizontal="center" vertical="center" wrapText="1"/>
    </xf>
    <xf numFmtId="0" fontId="55" fillId="22" borderId="64" xfId="0" applyFont="1" applyFill="1" applyBorder="1" applyAlignment="1">
      <alignment horizontal="center" vertical="center" wrapText="1"/>
    </xf>
    <xf numFmtId="0" fontId="61" fillId="17" borderId="10" xfId="0" applyFont="1" applyFill="1" applyBorder="1" applyAlignment="1">
      <alignment horizontal="center" vertical="center" wrapText="1"/>
    </xf>
    <xf numFmtId="0" fontId="61" fillId="17" borderId="12" xfId="0" applyFont="1" applyFill="1" applyBorder="1" applyAlignment="1">
      <alignment horizontal="center" vertical="center" wrapText="1"/>
    </xf>
    <xf numFmtId="0" fontId="61" fillId="17" borderId="11" xfId="0" applyFont="1" applyFill="1" applyBorder="1" applyAlignment="1">
      <alignment horizontal="center" vertical="center" wrapText="1"/>
    </xf>
    <xf numFmtId="0" fontId="55" fillId="17" borderId="47" xfId="0" applyFont="1" applyFill="1" applyBorder="1" applyAlignment="1">
      <alignment horizontal="center" vertical="center" wrapText="1"/>
    </xf>
    <xf numFmtId="0" fontId="55" fillId="17" borderId="46" xfId="0" applyFont="1" applyFill="1" applyBorder="1" applyAlignment="1">
      <alignment horizontal="center" vertical="center" wrapText="1"/>
    </xf>
    <xf numFmtId="0" fontId="55" fillId="17" borderId="60" xfId="0" applyFont="1" applyFill="1" applyBorder="1" applyAlignment="1">
      <alignment horizontal="center" vertical="center" wrapText="1"/>
    </xf>
    <xf numFmtId="0" fontId="55" fillId="0" borderId="38" xfId="0" applyFont="1" applyFill="1" applyBorder="1" applyAlignment="1">
      <alignment horizontal="center" vertical="center"/>
    </xf>
    <xf numFmtId="0" fontId="55" fillId="0" borderId="65" xfId="0" applyFont="1" applyFill="1" applyBorder="1" applyAlignment="1">
      <alignment horizontal="center" vertical="center"/>
    </xf>
    <xf numFmtId="0" fontId="55" fillId="0" borderId="39" xfId="0" applyFont="1" applyFill="1" applyBorder="1" applyAlignment="1">
      <alignment horizontal="center" vertical="center"/>
    </xf>
    <xf numFmtId="0" fontId="55" fillId="17" borderId="8" xfId="0" applyFont="1" applyFill="1" applyBorder="1" applyAlignment="1">
      <alignment horizontal="center" vertical="center" wrapText="1"/>
    </xf>
    <xf numFmtId="0" fontId="55" fillId="17" borderId="3" xfId="0" applyFont="1" applyFill="1" applyBorder="1" applyAlignment="1">
      <alignment horizontal="center" vertical="center" wrapText="1"/>
    </xf>
    <xf numFmtId="0" fontId="55" fillId="17" borderId="7" xfId="0" applyFont="1" applyFill="1" applyBorder="1" applyAlignment="1">
      <alignment horizontal="center" vertical="center" wrapText="1"/>
    </xf>
    <xf numFmtId="0" fontId="55" fillId="0" borderId="21" xfId="0" applyFont="1" applyFill="1" applyBorder="1" applyAlignment="1">
      <alignment horizontal="center" vertical="center" wrapText="1"/>
    </xf>
    <xf numFmtId="0" fontId="55" fillId="0" borderId="22" xfId="0" applyFont="1" applyFill="1" applyBorder="1" applyAlignment="1">
      <alignment horizontal="center" vertical="center" wrapText="1"/>
    </xf>
    <xf numFmtId="0" fontId="55" fillId="0" borderId="66" xfId="0" applyFont="1" applyFill="1" applyBorder="1" applyAlignment="1">
      <alignment horizontal="center" vertical="center" wrapText="1"/>
    </xf>
    <xf numFmtId="0" fontId="55" fillId="0" borderId="24" xfId="0" applyFont="1" applyFill="1" applyBorder="1" applyAlignment="1">
      <alignment horizontal="center" vertical="center" wrapText="1"/>
    </xf>
    <xf numFmtId="0" fontId="55" fillId="0" borderId="25" xfId="0" applyFont="1" applyFill="1" applyBorder="1" applyAlignment="1">
      <alignment horizontal="center" vertical="center" wrapText="1"/>
    </xf>
    <xf numFmtId="0" fontId="55" fillId="0" borderId="51" xfId="0" applyFont="1" applyFill="1" applyBorder="1" applyAlignment="1">
      <alignment horizontal="center" vertical="center" wrapText="1"/>
    </xf>
    <xf numFmtId="0" fontId="55" fillId="0" borderId="67" xfId="0" applyFont="1" applyFill="1" applyBorder="1" applyAlignment="1">
      <alignment horizontal="center" vertical="center" wrapText="1"/>
    </xf>
    <xf numFmtId="0" fontId="55" fillId="0" borderId="68" xfId="0" applyFont="1" applyFill="1" applyBorder="1" applyAlignment="1">
      <alignment horizontal="center" vertical="center" wrapText="1"/>
    </xf>
    <xf numFmtId="0" fontId="55" fillId="0" borderId="57" xfId="0" applyFont="1" applyFill="1" applyBorder="1" applyAlignment="1">
      <alignment horizontal="center" vertical="center" wrapText="1"/>
    </xf>
    <xf numFmtId="0" fontId="55" fillId="0" borderId="50" xfId="0" applyFont="1" applyFill="1" applyBorder="1" applyAlignment="1">
      <alignment horizontal="center" vertical="center"/>
    </xf>
    <xf numFmtId="0" fontId="55" fillId="0" borderId="51" xfId="0" applyFont="1" applyFill="1" applyBorder="1" applyAlignment="1">
      <alignment horizontal="center" vertical="center"/>
    </xf>
    <xf numFmtId="0" fontId="55" fillId="0" borderId="57" xfId="0" applyFont="1" applyFill="1" applyBorder="1" applyAlignment="1">
      <alignment horizontal="center" vertical="center"/>
    </xf>
    <xf numFmtId="0" fontId="55" fillId="17" borderId="1" xfId="0" applyFont="1" applyFill="1" applyBorder="1" applyAlignment="1">
      <alignment horizontal="center" vertical="center"/>
    </xf>
    <xf numFmtId="0" fontId="55" fillId="17" borderId="1" xfId="0" applyFont="1" applyFill="1" applyBorder="1" applyAlignment="1">
      <alignment horizontal="center" vertical="center" wrapText="1"/>
    </xf>
    <xf numFmtId="0" fontId="17" fillId="0" borderId="34" xfId="0" applyFont="1" applyFill="1" applyBorder="1" applyAlignment="1">
      <alignment horizontal="center" vertical="center" wrapText="1"/>
    </xf>
    <xf numFmtId="0" fontId="62" fillId="19" borderId="1" xfId="0" applyFont="1" applyFill="1" applyBorder="1" applyAlignment="1">
      <alignment horizontal="center" vertical="center"/>
    </xf>
    <xf numFmtId="0" fontId="62" fillId="19" borderId="36" xfId="0" applyFont="1" applyFill="1" applyBorder="1" applyAlignment="1">
      <alignment horizontal="center" vertical="center"/>
    </xf>
    <xf numFmtId="0" fontId="55" fillId="17" borderId="48" xfId="0" applyFont="1" applyFill="1" applyBorder="1" applyAlignment="1">
      <alignment horizontal="center" vertical="center" wrapText="1"/>
    </xf>
    <xf numFmtId="0" fontId="55" fillId="17" borderId="11" xfId="0" applyFont="1" applyFill="1" applyBorder="1" applyAlignment="1">
      <alignment horizontal="center" vertical="center" wrapText="1"/>
    </xf>
    <xf numFmtId="0" fontId="55" fillId="17" borderId="59" xfId="0" applyFont="1" applyFill="1" applyBorder="1" applyAlignment="1">
      <alignment horizontal="center" vertical="center" wrapText="1"/>
    </xf>
    <xf numFmtId="0" fontId="55" fillId="17" borderId="61" xfId="0" applyFont="1" applyFill="1" applyBorder="1" applyAlignment="1">
      <alignment horizontal="center" vertical="center" wrapText="1"/>
    </xf>
    <xf numFmtId="0" fontId="55" fillId="0" borderId="40" xfId="0" applyFont="1" applyFill="1" applyBorder="1" applyAlignment="1">
      <alignment horizontal="center" vertical="center" wrapText="1"/>
    </xf>
    <xf numFmtId="0" fontId="55" fillId="0" borderId="2" xfId="0" applyFont="1" applyFill="1" applyBorder="1" applyAlignment="1">
      <alignment horizontal="center" vertical="center" wrapText="1"/>
    </xf>
    <xf numFmtId="0" fontId="55" fillId="0" borderId="43" xfId="0" applyFont="1" applyFill="1" applyBorder="1" applyAlignment="1">
      <alignment horizontal="center" vertical="center" wrapText="1"/>
    </xf>
    <xf numFmtId="0" fontId="55" fillId="17" borderId="30" xfId="0" applyFont="1" applyFill="1" applyBorder="1" applyAlignment="1">
      <alignment horizontal="center" vertical="center" wrapText="1"/>
    </xf>
    <xf numFmtId="0" fontId="55" fillId="17" borderId="33" xfId="0" applyFont="1" applyFill="1" applyBorder="1" applyAlignment="1">
      <alignment horizontal="center" vertical="center" wrapText="1"/>
    </xf>
    <xf numFmtId="0" fontId="55" fillId="0" borderId="58" xfId="0" applyFont="1" applyFill="1" applyBorder="1" applyAlignment="1">
      <alignment horizontal="center" vertical="center"/>
    </xf>
    <xf numFmtId="0" fontId="55" fillId="0" borderId="14" xfId="0" applyFont="1" applyFill="1" applyBorder="1" applyAlignment="1">
      <alignment horizontal="center" vertical="center"/>
    </xf>
    <xf numFmtId="0" fontId="55" fillId="0" borderId="15" xfId="0" applyFont="1" applyFill="1" applyBorder="1" applyAlignment="1">
      <alignment horizontal="center" vertical="center"/>
    </xf>
    <xf numFmtId="0" fontId="55" fillId="17" borderId="38" xfId="0" applyFont="1" applyFill="1" applyBorder="1" applyAlignment="1">
      <alignment horizontal="center" vertical="center" wrapText="1"/>
    </xf>
    <xf numFmtId="0" fontId="55" fillId="17" borderId="49" xfId="0" applyFont="1" applyFill="1" applyBorder="1" applyAlignment="1">
      <alignment horizontal="center" vertical="center" wrapText="1"/>
    </xf>
    <xf numFmtId="0" fontId="55" fillId="17" borderId="34" xfId="0" applyFont="1" applyFill="1" applyBorder="1" applyAlignment="1">
      <alignment horizontal="center" vertical="center" wrapText="1"/>
    </xf>
    <xf numFmtId="0" fontId="28" fillId="0" borderId="1" xfId="0" applyFont="1" applyFill="1" applyBorder="1" applyAlignment="1">
      <alignment horizontal="center" vertical="center"/>
    </xf>
    <xf numFmtId="0" fontId="55" fillId="0" borderId="52" xfId="0" applyFont="1" applyFill="1" applyBorder="1" applyAlignment="1">
      <alignment horizontal="center" vertical="center" wrapText="1"/>
    </xf>
    <xf numFmtId="0" fontId="55" fillId="0" borderId="56" xfId="0" applyFont="1" applyFill="1" applyBorder="1" applyAlignment="1">
      <alignment horizontal="center" vertical="center" wrapText="1"/>
    </xf>
    <xf numFmtId="0" fontId="57" fillId="17" borderId="48" xfId="0" applyFont="1" applyFill="1" applyBorder="1" applyAlignment="1">
      <alignment horizontal="center" vertical="center" wrapText="1"/>
    </xf>
    <xf numFmtId="0" fontId="57" fillId="17" borderId="12" xfId="0" applyFont="1" applyFill="1" applyBorder="1" applyAlignment="1">
      <alignment horizontal="center" vertical="center" wrapText="1"/>
    </xf>
    <xf numFmtId="0" fontId="57" fillId="17" borderId="54" xfId="0" applyFont="1" applyFill="1" applyBorder="1" applyAlignment="1">
      <alignment horizontal="center" vertical="center" wrapText="1"/>
    </xf>
    <xf numFmtId="0" fontId="58" fillId="15" borderId="48" xfId="0" applyFont="1" applyFill="1" applyBorder="1" applyAlignment="1" applyProtection="1">
      <alignment horizontal="center" vertical="center" shrinkToFit="1"/>
      <protection locked="0"/>
    </xf>
    <xf numFmtId="0" fontId="58" fillId="15" borderId="12" xfId="0" applyFont="1" applyFill="1" applyBorder="1" applyAlignment="1" applyProtection="1">
      <alignment horizontal="center" vertical="center" shrinkToFit="1"/>
      <protection locked="0"/>
    </xf>
    <xf numFmtId="0" fontId="58" fillId="15" borderId="11" xfId="0" applyFont="1" applyFill="1" applyBorder="1" applyAlignment="1" applyProtection="1">
      <alignment horizontal="center" vertical="center" shrinkToFit="1"/>
      <protection locked="0"/>
    </xf>
    <xf numFmtId="0" fontId="60" fillId="19" borderId="31" xfId="0" applyFont="1" applyFill="1" applyBorder="1" applyAlignment="1">
      <alignment horizontal="center" vertical="center"/>
    </xf>
    <xf numFmtId="0" fontId="60" fillId="19" borderId="32" xfId="0" applyFont="1" applyFill="1" applyBorder="1" applyAlignment="1">
      <alignment horizontal="center" vertical="center"/>
    </xf>
    <xf numFmtId="0" fontId="60" fillId="19" borderId="1" xfId="0" applyFont="1" applyFill="1" applyBorder="1" applyAlignment="1">
      <alignment horizontal="center" vertical="center"/>
    </xf>
    <xf numFmtId="0" fontId="60" fillId="19" borderId="34" xfId="0" applyFont="1" applyFill="1" applyBorder="1" applyAlignment="1">
      <alignment horizontal="center" vertical="center"/>
    </xf>
    <xf numFmtId="0" fontId="55" fillId="0" borderId="49" xfId="0" applyFont="1" applyFill="1" applyBorder="1" applyAlignment="1">
      <alignment horizontal="center" vertical="center"/>
    </xf>
    <xf numFmtId="0" fontId="55" fillId="0" borderId="31" xfId="0" applyFont="1" applyFill="1" applyBorder="1" applyAlignment="1">
      <alignment horizontal="center" vertical="center"/>
    </xf>
    <xf numFmtId="0" fontId="55" fillId="0" borderId="32" xfId="0" applyFont="1" applyFill="1" applyBorder="1" applyAlignment="1">
      <alignment horizontal="center" vertical="center"/>
    </xf>
    <xf numFmtId="0" fontId="58" fillId="15" borderId="31" xfId="0" applyFont="1" applyFill="1" applyBorder="1" applyAlignment="1" applyProtection="1">
      <alignment horizontal="center" vertical="center" shrinkToFit="1"/>
      <protection locked="0"/>
    </xf>
    <xf numFmtId="0" fontId="58" fillId="15" borderId="1" xfId="0" applyFont="1" applyFill="1" applyBorder="1" applyAlignment="1" applyProtection="1">
      <alignment horizontal="center" vertical="center" shrinkToFit="1"/>
      <protection locked="0"/>
    </xf>
    <xf numFmtId="0" fontId="59" fillId="19" borderId="31" xfId="0" applyFont="1" applyFill="1" applyBorder="1" applyAlignment="1">
      <alignment horizontal="center" vertical="center"/>
    </xf>
    <xf numFmtId="0" fontId="59" fillId="19" borderId="32" xfId="0" applyFont="1" applyFill="1" applyBorder="1" applyAlignment="1">
      <alignment horizontal="center" vertical="center"/>
    </xf>
    <xf numFmtId="0" fontId="59" fillId="19" borderId="1" xfId="0" applyFont="1" applyFill="1" applyBorder="1" applyAlignment="1">
      <alignment horizontal="center" vertical="center"/>
    </xf>
    <xf numFmtId="0" fontId="59" fillId="19" borderId="34" xfId="0" applyFont="1" applyFill="1" applyBorder="1" applyAlignment="1">
      <alignment horizontal="center" vertical="center"/>
    </xf>
    <xf numFmtId="0" fontId="54" fillId="18" borderId="47" xfId="0" applyFont="1" applyFill="1" applyBorder="1" applyAlignment="1">
      <alignment horizontal="center" vertical="center" wrapText="1"/>
    </xf>
    <xf numFmtId="0" fontId="54" fillId="18" borderId="46" xfId="0" applyFont="1" applyFill="1" applyBorder="1" applyAlignment="1">
      <alignment horizontal="center" vertical="center" wrapText="1"/>
    </xf>
    <xf numFmtId="0" fontId="54" fillId="18" borderId="53" xfId="0" applyFont="1" applyFill="1" applyBorder="1" applyAlignment="1">
      <alignment horizontal="center" vertical="center" wrapText="1"/>
    </xf>
    <xf numFmtId="0" fontId="56" fillId="18" borderId="31" xfId="0" applyFont="1" applyFill="1" applyBorder="1" applyAlignment="1">
      <alignment horizontal="center" vertical="center" wrapText="1"/>
    </xf>
    <xf numFmtId="0" fontId="56" fillId="18" borderId="1" xfId="0" applyFont="1" applyFill="1" applyBorder="1" applyAlignment="1">
      <alignment horizontal="center" vertical="center"/>
    </xf>
    <xf numFmtId="0" fontId="28" fillId="0" borderId="31" xfId="0" applyFont="1" applyFill="1" applyBorder="1" applyAlignment="1">
      <alignment horizontal="center" vertical="center"/>
    </xf>
    <xf numFmtId="0" fontId="60" fillId="19" borderId="36" xfId="0" applyFont="1" applyFill="1" applyBorder="1" applyAlignment="1">
      <alignment horizontal="center" vertical="center"/>
    </xf>
    <xf numFmtId="0" fontId="60" fillId="19" borderId="37" xfId="0" applyFont="1" applyFill="1" applyBorder="1" applyAlignment="1">
      <alignment horizontal="center" vertical="center"/>
    </xf>
    <xf numFmtId="0" fontId="28" fillId="15" borderId="36" xfId="0" applyFont="1" applyFill="1" applyBorder="1" applyAlignment="1" applyProtection="1">
      <alignment horizontal="center" vertical="center"/>
      <protection locked="0"/>
    </xf>
    <xf numFmtId="0" fontId="54" fillId="0" borderId="8" xfId="0" applyFont="1" applyFill="1" applyBorder="1" applyAlignment="1">
      <alignment horizontal="center" vertical="center"/>
    </xf>
    <xf numFmtId="0" fontId="54" fillId="0" borderId="7" xfId="0" applyFont="1" applyFill="1" applyBorder="1" applyAlignment="1">
      <alignment horizontal="center" vertical="center"/>
    </xf>
    <xf numFmtId="0" fontId="55" fillId="17" borderId="53" xfId="0" applyFont="1" applyFill="1" applyBorder="1" applyAlignment="1">
      <alignment horizontal="center" vertical="center" wrapText="1"/>
    </xf>
    <xf numFmtId="0" fontId="55" fillId="17" borderId="11" xfId="0" applyFont="1" applyFill="1" applyBorder="1" applyAlignment="1">
      <alignment horizontal="center" vertical="center"/>
    </xf>
    <xf numFmtId="0" fontId="55" fillId="17" borderId="31" xfId="0" applyFont="1" applyFill="1" applyBorder="1" applyAlignment="1">
      <alignment horizontal="center" vertical="center"/>
    </xf>
    <xf numFmtId="0" fontId="55" fillId="17" borderId="32" xfId="0" applyFont="1" applyFill="1" applyBorder="1" applyAlignment="1">
      <alignment horizontal="center" vertical="center"/>
    </xf>
    <xf numFmtId="0" fontId="37" fillId="15" borderId="38" xfId="0" applyFont="1" applyFill="1" applyBorder="1" applyAlignment="1" applyProtection="1">
      <alignment horizontal="center" vertical="center"/>
      <protection locked="0"/>
    </xf>
    <xf numFmtId="0" fontId="37" fillId="15" borderId="39" xfId="0" applyFont="1" applyFill="1" applyBorder="1" applyAlignment="1" applyProtection="1">
      <alignment horizontal="center" vertical="center"/>
      <protection locked="0"/>
    </xf>
    <xf numFmtId="0" fontId="17" fillId="0" borderId="40" xfId="0" applyFont="1" applyFill="1" applyBorder="1" applyAlignment="1">
      <alignment horizontal="left" vertical="center"/>
    </xf>
    <xf numFmtId="0" fontId="17" fillId="0" borderId="2" xfId="0" applyFont="1" applyFill="1" applyBorder="1" applyAlignment="1">
      <alignment horizontal="left" vertical="center"/>
    </xf>
    <xf numFmtId="0" fontId="17" fillId="0" borderId="41" xfId="0" applyFont="1" applyFill="1" applyBorder="1" applyAlignment="1">
      <alignment horizontal="left" vertical="center"/>
    </xf>
    <xf numFmtId="0" fontId="49" fillId="0" borderId="42" xfId="0" applyFont="1" applyFill="1" applyBorder="1" applyAlignment="1">
      <alignment horizontal="center" vertical="center"/>
    </xf>
    <xf numFmtId="0" fontId="49" fillId="0" borderId="2" xfId="0" applyFont="1" applyFill="1" applyBorder="1" applyAlignment="1">
      <alignment horizontal="center" vertical="center"/>
    </xf>
    <xf numFmtId="0" fontId="51" fillId="0" borderId="44" xfId="0" applyFont="1" applyFill="1" applyBorder="1" applyAlignment="1">
      <alignment horizontal="left" vertical="center" wrapText="1"/>
    </xf>
    <xf numFmtId="0" fontId="51" fillId="0" borderId="9" xfId="0" applyFont="1" applyFill="1" applyBorder="1" applyAlignment="1">
      <alignment horizontal="left" vertical="center" wrapText="1"/>
    </xf>
    <xf numFmtId="0" fontId="51" fillId="0" borderId="45" xfId="0" applyFont="1" applyFill="1" applyBorder="1" applyAlignment="1">
      <alignment horizontal="left" vertical="center" wrapText="1"/>
    </xf>
    <xf numFmtId="0" fontId="51" fillId="0" borderId="16" xfId="0" applyFont="1" applyFill="1" applyBorder="1" applyAlignment="1">
      <alignment horizontal="left" vertical="center" wrapText="1"/>
    </xf>
    <xf numFmtId="0" fontId="51" fillId="0" borderId="4" xfId="0" applyFont="1" applyFill="1" applyBorder="1" applyAlignment="1">
      <alignment horizontal="left" vertical="center" wrapText="1"/>
    </xf>
    <xf numFmtId="0" fontId="51" fillId="0" borderId="17" xfId="0" applyFont="1" applyFill="1" applyBorder="1" applyAlignment="1">
      <alignment horizontal="left" vertical="center" wrapText="1"/>
    </xf>
    <xf numFmtId="0" fontId="17" fillId="0" borderId="24" xfId="0" applyFont="1" applyFill="1" applyBorder="1" applyAlignment="1">
      <alignment horizontal="center" vertical="center"/>
    </xf>
    <xf numFmtId="0" fontId="17" fillId="0" borderId="25" xfId="0" applyFont="1" applyFill="1" applyBorder="1" applyAlignment="1">
      <alignment horizontal="center" vertical="center"/>
    </xf>
    <xf numFmtId="0" fontId="17" fillId="0" borderId="26" xfId="0" applyFont="1" applyFill="1" applyBorder="1" applyAlignment="1">
      <alignment horizontal="center" vertical="center"/>
    </xf>
    <xf numFmtId="0" fontId="17" fillId="0" borderId="27" xfId="0" applyFont="1" applyFill="1" applyBorder="1" applyAlignment="1">
      <alignment horizontal="center" vertical="center"/>
    </xf>
    <xf numFmtId="0" fontId="17" fillId="0" borderId="28" xfId="0" applyFont="1" applyFill="1" applyBorder="1" applyAlignment="1">
      <alignment horizontal="center" vertical="center"/>
    </xf>
    <xf numFmtId="0" fontId="17" fillId="0" borderId="29" xfId="0" applyFont="1" applyFill="1" applyBorder="1" applyAlignment="1">
      <alignment horizontal="center" vertical="center"/>
    </xf>
    <xf numFmtId="0" fontId="53" fillId="0" borderId="0" xfId="0" applyFont="1" applyFill="1" applyBorder="1" applyAlignment="1">
      <alignment horizontal="center" vertical="center"/>
    </xf>
    <xf numFmtId="0" fontId="55" fillId="17" borderId="7" xfId="0" applyFont="1" applyFill="1" applyBorder="1" applyAlignment="1">
      <alignment horizontal="center" vertical="center"/>
    </xf>
    <xf numFmtId="0" fontId="55" fillId="20" borderId="1" xfId="0" applyFont="1" applyFill="1" applyBorder="1" applyAlignment="1">
      <alignment horizontal="center" vertical="center" wrapText="1"/>
    </xf>
    <xf numFmtId="0" fontId="1" fillId="0" borderId="0" xfId="172" applyFont="1" applyAlignment="1">
      <alignment horizontal="center"/>
    </xf>
    <xf numFmtId="0" fontId="32" fillId="0" borderId="8" xfId="1" applyFont="1" applyBorder="1" applyAlignment="1">
      <alignment horizontal="center"/>
    </xf>
    <xf numFmtId="0" fontId="32" fillId="0" borderId="3" xfId="1" applyFont="1" applyBorder="1" applyAlignment="1">
      <alignment horizontal="center"/>
    </xf>
    <xf numFmtId="0" fontId="32" fillId="0" borderId="7" xfId="1" applyFont="1" applyBorder="1" applyAlignment="1">
      <alignment horizontal="center"/>
    </xf>
    <xf numFmtId="0" fontId="32" fillId="0" borderId="8" xfId="175" applyFont="1" applyBorder="1" applyAlignment="1">
      <alignment horizontal="center"/>
    </xf>
    <xf numFmtId="0" fontId="32" fillId="0" borderId="3" xfId="175" applyFont="1" applyBorder="1" applyAlignment="1">
      <alignment horizontal="center"/>
    </xf>
    <xf numFmtId="0" fontId="32" fillId="0" borderId="7" xfId="175" applyFont="1" applyBorder="1" applyAlignment="1">
      <alignment horizontal="center"/>
    </xf>
    <xf numFmtId="0" fontId="2" fillId="0" borderId="0" xfId="63" applyFont="1" applyAlignment="1">
      <alignment horizontal="center"/>
    </xf>
    <xf numFmtId="0" fontId="36" fillId="0" borderId="0" xfId="63" applyFont="1" applyAlignment="1">
      <alignment horizontal="center"/>
    </xf>
    <xf numFmtId="0" fontId="32" fillId="0" borderId="8" xfId="63" applyFont="1" applyBorder="1" applyAlignment="1">
      <alignment horizontal="center"/>
    </xf>
    <xf numFmtId="0" fontId="32" fillId="0" borderId="3" xfId="63" applyFont="1" applyBorder="1" applyAlignment="1">
      <alignment horizontal="center"/>
    </xf>
    <xf numFmtId="0" fontId="32" fillId="0" borderId="7" xfId="63" applyFont="1" applyBorder="1" applyAlignment="1">
      <alignment horizontal="center"/>
    </xf>
    <xf numFmtId="0" fontId="37" fillId="0" borderId="0" xfId="60" applyFont="1" applyAlignment="1">
      <alignment horizontal="center"/>
    </xf>
    <xf numFmtId="0" fontId="43" fillId="0" borderId="10" xfId="60" applyFont="1" applyBorder="1" applyAlignment="1">
      <alignment horizontal="center" wrapText="1"/>
    </xf>
    <xf numFmtId="0" fontId="43" fillId="0" borderId="12" xfId="60" applyFont="1" applyBorder="1" applyAlignment="1">
      <alignment horizontal="center" wrapText="1"/>
    </xf>
    <xf numFmtId="0" fontId="43" fillId="0" borderId="11" xfId="60" applyFont="1" applyBorder="1" applyAlignment="1">
      <alignment horizontal="center" wrapText="1"/>
    </xf>
    <xf numFmtId="0" fontId="1" fillId="0" borderId="0" xfId="196" applyFont="1" applyAlignment="1">
      <alignment vertical="center"/>
    </xf>
    <xf numFmtId="0" fontId="1" fillId="0" borderId="0" xfId="196" applyFont="1" applyAlignment="1">
      <alignment horizontal="left" vertical="center" wrapText="1"/>
    </xf>
    <xf numFmtId="0" fontId="1" fillId="0" borderId="0" xfId="196" applyFont="1" applyAlignment="1">
      <alignment horizontal="left" vertical="center"/>
    </xf>
    <xf numFmtId="0" fontId="32" fillId="0" borderId="0" xfId="195" applyFont="1" applyAlignment="1">
      <alignment horizontal="center"/>
    </xf>
  </cellXfs>
  <cellStyles count="378">
    <cellStyle name="?_x001d_??%U©÷u&amp;H©÷9_x0008_? s_x000a__x0007__x0001__x0001_" xfId="358"/>
    <cellStyle name="?_x001d_??%U©÷u&amp;H©÷9_x0008_? s_x000d__x0007__x0001__x0001_" xfId="277"/>
    <cellStyle name="?_x001d_??%U©÷u&amp;H©÷9_x0008_?_x0009_s_x000a__x0007__x0001__x0001_" xfId="173"/>
    <cellStyle name="?_x001d_??%U©÷u&amp;H©÷9_x0008_?_x0009_s_x000d__x0007__x0001__x0001_" xfId="7"/>
    <cellStyle name="???? [0.00]_PRODUCT DETAIL Q1" xfId="4"/>
    <cellStyle name="????_PRODUCT DETAIL Q1" xfId="5"/>
    <cellStyle name="???[0]_?? DI" xfId="6"/>
    <cellStyle name="???_?? DI" xfId="3"/>
    <cellStyle name="??[0]_MATL COST ANALYSIS" xfId="8"/>
    <cellStyle name="??_(????)??????" xfId="194"/>
    <cellStyle name="??A? [0]_laroux_1_¢¬???¢â? " xfId="9"/>
    <cellStyle name="??A?_laroux_1_¢¬???¢â? " xfId="10"/>
    <cellStyle name="?¡±¢¥?_?¨ù??¢´¢¥_¢¬???¢â? " xfId="377"/>
    <cellStyle name="?ðÇ%U?&amp;H?_x0008_?s_x000a__x0007__x0001__x0001_" xfId="174"/>
    <cellStyle name="?ðÇ%U?&amp;H?_x0008_?s_x000d__x0007__x0001__x0001_" xfId="11"/>
    <cellStyle name="AeE­ [0]_INQUIRY ¿μ¾÷AßAø " xfId="12"/>
    <cellStyle name="AeE­_INQUIRY ¿μ¾÷AßAø " xfId="13"/>
    <cellStyle name="ÄÞ¸¶ [0]_1" xfId="14"/>
    <cellStyle name="AÞ¸¶ [0]_INQUIRY ¿?¾÷AßAø " xfId="15"/>
    <cellStyle name="ÄÞ¸¶_1" xfId="16"/>
    <cellStyle name="AÞ¸¶_INQUIRY ¿?¾÷AßAø " xfId="17"/>
    <cellStyle name="C?AØ_¿?¾÷CoE² " xfId="18"/>
    <cellStyle name="C￥AØ_¿μ¾÷CoE² " xfId="19"/>
    <cellStyle name="Ç¥ÁØ_laroux_4_ÃÑÇÕ°è " xfId="20"/>
    <cellStyle name="category" xfId="21"/>
    <cellStyle name="comma zerodec" xfId="22"/>
    <cellStyle name="comma zerodec 2" xfId="23"/>
    <cellStyle name="comma zerodec 3" xfId="24"/>
    <cellStyle name="Comma0" xfId="25"/>
    <cellStyle name="Currency0" xfId="26"/>
    <cellStyle name="Currency1" xfId="27"/>
    <cellStyle name="Currency1 2" xfId="28"/>
    <cellStyle name="Currency1 2 2" xfId="29"/>
    <cellStyle name="Currency1 3" xfId="30"/>
    <cellStyle name="Date" xfId="31"/>
    <cellStyle name="Dollar (zero dec)" xfId="32"/>
    <cellStyle name="Dollar (zero dec) 2" xfId="33"/>
    <cellStyle name="Dollar (zero dec) 2 2" xfId="34"/>
    <cellStyle name="Dollar (zero dec) 3" xfId="35"/>
    <cellStyle name="Fixed" xfId="36"/>
    <cellStyle name="Followed Hyperlink" xfId="93" builtinId="9" hidden="1"/>
    <cellStyle name="Followed Hyperlink" xfId="95" builtinId="9" hidden="1"/>
    <cellStyle name="Followed Hyperlink" xfId="97" builtinId="9" hidden="1"/>
    <cellStyle name="Followed Hyperlink" xfId="99" builtinId="9" hidden="1"/>
    <cellStyle name="Followed Hyperlink" xfId="101" builtinId="9" hidden="1"/>
    <cellStyle name="Followed Hyperlink" xfId="103" builtinId="9" hidden="1"/>
    <cellStyle name="Followed Hyperlink" xfId="105" builtinId="9" hidden="1"/>
    <cellStyle name="Followed Hyperlink" xfId="107" builtinId="9" hidden="1"/>
    <cellStyle name="Followed Hyperlink" xfId="109" builtinId="9" hidden="1"/>
    <cellStyle name="Followed Hyperlink" xfId="111" builtinId="9" hidden="1"/>
    <cellStyle name="Followed Hyperlink" xfId="113" builtinId="9" hidden="1"/>
    <cellStyle name="Followed Hyperlink" xfId="115" builtinId="9" hidden="1"/>
    <cellStyle name="Followed Hyperlink" xfId="117" builtinId="9" hidden="1"/>
    <cellStyle name="Followed Hyperlink" xfId="119" builtinId="9" hidden="1"/>
    <cellStyle name="Followed Hyperlink" xfId="121" builtinId="9" hidden="1"/>
    <cellStyle name="Followed Hyperlink" xfId="123" builtinId="9" hidden="1"/>
    <cellStyle name="Followed Hyperlink" xfId="125" builtinId="9" hidden="1"/>
    <cellStyle name="Followed Hyperlink" xfId="127" builtinId="9" hidden="1"/>
    <cellStyle name="Followed Hyperlink" xfId="129" builtinId="9" hidden="1"/>
    <cellStyle name="Followed Hyperlink" xfId="131" builtinId="9" hidden="1"/>
    <cellStyle name="Followed Hyperlink" xfId="133" builtinId="9" hidden="1"/>
    <cellStyle name="Followed Hyperlink" xfId="135" builtinId="9" hidden="1"/>
    <cellStyle name="Followed Hyperlink" xfId="137" builtinId="9" hidden="1"/>
    <cellStyle name="Followed Hyperlink" xfId="139" builtinId="9" hidden="1"/>
    <cellStyle name="Followed Hyperlink" xfId="141" builtinId="9" hidden="1"/>
    <cellStyle name="Followed Hyperlink" xfId="143" builtinId="9" hidden="1"/>
    <cellStyle name="Followed Hyperlink" xfId="145" builtinId="9" hidden="1"/>
    <cellStyle name="Followed Hyperlink" xfId="147" builtinId="9" hidden="1"/>
    <cellStyle name="Followed Hyperlink" xfId="149" builtinId="9" hidden="1"/>
    <cellStyle name="Followed Hyperlink" xfId="151" builtinId="9" hidden="1"/>
    <cellStyle name="Followed Hyperlink" xfId="153" builtinId="9" hidden="1"/>
    <cellStyle name="Followed Hyperlink" xfId="155" builtinId="9" hidden="1"/>
    <cellStyle name="Followed Hyperlink" xfId="157" builtinId="9" hidden="1"/>
    <cellStyle name="Followed Hyperlink" xfId="159" builtinId="9" hidden="1"/>
    <cellStyle name="Followed Hyperlink" xfId="161" builtinId="9" hidden="1"/>
    <cellStyle name="Followed Hyperlink" xfId="163" builtinId="9" hidden="1"/>
    <cellStyle name="Followed Hyperlink" xfId="165" builtinId="9" hidden="1"/>
    <cellStyle name="Followed Hyperlink" xfId="167" builtinId="9" hidden="1"/>
    <cellStyle name="Followed Hyperlink" xfId="169" builtinId="9" hidden="1"/>
    <cellStyle name="Followed Hyperlink" xfId="171" builtinId="9" hidden="1"/>
    <cellStyle name="Followed Hyperlink" xfId="177" builtinId="9" hidden="1"/>
    <cellStyle name="Followed Hyperlink" xfId="179" builtinId="9" hidden="1"/>
    <cellStyle name="Followed Hyperlink" xfId="181" builtinId="9" hidden="1"/>
    <cellStyle name="Followed Hyperlink" xfId="183" builtinId="9" hidden="1"/>
    <cellStyle name="Followed Hyperlink" xfId="185" builtinId="9" hidden="1"/>
    <cellStyle name="Followed Hyperlink" xfId="187" builtinId="9" hidden="1"/>
    <cellStyle name="Followed Hyperlink" xfId="189" builtinId="9" hidden="1"/>
    <cellStyle name="Followed Hyperlink" xfId="191" builtinId="9" hidden="1"/>
    <cellStyle name="Followed Hyperlink" xfId="193" builtinId="9" hidden="1"/>
    <cellStyle name="Followed Hyperlink" xfId="198" builtinId="9" hidden="1"/>
    <cellStyle name="Followed Hyperlink" xfId="200" builtinId="9" hidden="1"/>
    <cellStyle name="Followed Hyperlink" xfId="202" builtinId="9" hidden="1"/>
    <cellStyle name="Followed Hyperlink" xfId="204" builtinId="9" hidden="1"/>
    <cellStyle name="Followed Hyperlink" xfId="206" builtinId="9" hidden="1"/>
    <cellStyle name="Followed Hyperlink" xfId="208" builtinId="9" hidden="1"/>
    <cellStyle name="Followed Hyperlink" xfId="210" builtinId="9" hidden="1"/>
    <cellStyle name="Followed Hyperlink" xfId="212" builtinId="9" hidden="1"/>
    <cellStyle name="Followed Hyperlink" xfId="214" builtinId="9" hidden="1"/>
    <cellStyle name="Followed Hyperlink" xfId="216" builtinId="9" hidden="1"/>
    <cellStyle name="Followed Hyperlink" xfId="218" builtinId="9" hidden="1"/>
    <cellStyle name="Followed Hyperlink" xfId="220" builtinId="9" hidden="1"/>
    <cellStyle name="Followed Hyperlink" xfId="222" builtinId="9" hidden="1"/>
    <cellStyle name="Followed Hyperlink" xfId="224" builtinId="9" hidden="1"/>
    <cellStyle name="Followed Hyperlink" xfId="226" builtinId="9" hidden="1"/>
    <cellStyle name="Followed Hyperlink" xfId="228" builtinId="9" hidden="1"/>
    <cellStyle name="Followed Hyperlink" xfId="230" builtinId="9" hidden="1"/>
    <cellStyle name="Followed Hyperlink" xfId="232" builtinId="9" hidden="1"/>
    <cellStyle name="Followed Hyperlink" xfId="234" builtinId="9" hidden="1"/>
    <cellStyle name="Followed Hyperlink" xfId="236" builtinId="9" hidden="1"/>
    <cellStyle name="Followed Hyperlink" xfId="238" builtinId="9" hidden="1"/>
    <cellStyle name="Followed Hyperlink" xfId="240" builtinId="9" hidden="1"/>
    <cellStyle name="Followed Hyperlink" xfId="242" builtinId="9" hidden="1"/>
    <cellStyle name="Followed Hyperlink" xfId="244" builtinId="9" hidden="1"/>
    <cellStyle name="Followed Hyperlink" xfId="246" builtinId="9" hidden="1"/>
    <cellStyle name="Followed Hyperlink" xfId="248" builtinId="9" hidden="1"/>
    <cellStyle name="Followed Hyperlink" xfId="250" builtinId="9" hidden="1"/>
    <cellStyle name="Followed Hyperlink" xfId="252" builtinId="9" hidden="1"/>
    <cellStyle name="Followed Hyperlink" xfId="254" builtinId="9" hidden="1"/>
    <cellStyle name="Followed Hyperlink" xfId="256" builtinId="9" hidden="1"/>
    <cellStyle name="Followed Hyperlink" xfId="258" builtinId="9" hidden="1"/>
    <cellStyle name="Followed Hyperlink" xfId="260" builtinId="9" hidden="1"/>
    <cellStyle name="Followed Hyperlink" xfId="262" builtinId="9" hidden="1"/>
    <cellStyle name="Followed Hyperlink" xfId="264" builtinId="9" hidden="1"/>
    <cellStyle name="Followed Hyperlink" xfId="266" builtinId="9" hidden="1"/>
    <cellStyle name="Followed Hyperlink" xfId="268" builtinId="9" hidden="1"/>
    <cellStyle name="Followed Hyperlink" xfId="270" builtinId="9" hidden="1"/>
    <cellStyle name="Followed Hyperlink" xfId="272" builtinId="9" hidden="1"/>
    <cellStyle name="Followed Hyperlink" xfId="274" builtinId="9" hidden="1"/>
    <cellStyle name="Followed Hyperlink" xfId="276" builtinId="9" hidden="1"/>
    <cellStyle name="Followed Hyperlink" xfId="279" builtinId="9" hidden="1"/>
    <cellStyle name="Followed Hyperlink" xfId="281" builtinId="9" hidden="1"/>
    <cellStyle name="Followed Hyperlink" xfId="283" builtinId="9" hidden="1"/>
    <cellStyle name="Followed Hyperlink" xfId="285" builtinId="9" hidden="1"/>
    <cellStyle name="Followed Hyperlink" xfId="287" builtinId="9" hidden="1"/>
    <cellStyle name="Followed Hyperlink" xfId="289" builtinId="9" hidden="1"/>
    <cellStyle name="Followed Hyperlink" xfId="291" builtinId="9" hidden="1"/>
    <cellStyle name="Followed Hyperlink" xfId="293" builtinId="9" hidden="1"/>
    <cellStyle name="Followed Hyperlink" xfId="295" builtinId="9" hidden="1"/>
    <cellStyle name="Followed Hyperlink" xfId="297" builtinId="9" hidden="1"/>
    <cellStyle name="Followed Hyperlink" xfId="299" builtinId="9" hidden="1"/>
    <cellStyle name="Followed Hyperlink" xfId="301" builtinId="9" hidden="1"/>
    <cellStyle name="Followed Hyperlink" xfId="303" builtinId="9" hidden="1"/>
    <cellStyle name="Followed Hyperlink" xfId="305" builtinId="9" hidden="1"/>
    <cellStyle name="Followed Hyperlink" xfId="307" builtinId="9" hidden="1"/>
    <cellStyle name="Followed Hyperlink" xfId="309" builtinId="9" hidden="1"/>
    <cellStyle name="Followed Hyperlink" xfId="311" builtinId="9" hidden="1"/>
    <cellStyle name="Followed Hyperlink" xfId="313" builtinId="9" hidden="1"/>
    <cellStyle name="Followed Hyperlink" xfId="315" builtinId="9" hidden="1"/>
    <cellStyle name="Followed Hyperlink" xfId="317" builtinId="9" hidden="1"/>
    <cellStyle name="Followed Hyperlink" xfId="319" builtinId="9" hidden="1"/>
    <cellStyle name="Followed Hyperlink" xfId="321" builtinId="9" hidden="1"/>
    <cellStyle name="Followed Hyperlink" xfId="323" builtinId="9" hidden="1"/>
    <cellStyle name="Followed Hyperlink" xfId="325" builtinId="9" hidden="1"/>
    <cellStyle name="Followed Hyperlink" xfId="327" builtinId="9" hidden="1"/>
    <cellStyle name="Followed Hyperlink" xfId="329" builtinId="9" hidden="1"/>
    <cellStyle name="Followed Hyperlink" xfId="331" builtinId="9" hidden="1"/>
    <cellStyle name="Followed Hyperlink" xfId="333" builtinId="9" hidden="1"/>
    <cellStyle name="Followed Hyperlink" xfId="335" builtinId="9" hidden="1"/>
    <cellStyle name="Followed Hyperlink" xfId="337" builtinId="9" hidden="1"/>
    <cellStyle name="Followed Hyperlink" xfId="339" builtinId="9" hidden="1"/>
    <cellStyle name="Followed Hyperlink" xfId="341" builtinId="9" hidden="1"/>
    <cellStyle name="Followed Hyperlink" xfId="343" builtinId="9" hidden="1"/>
    <cellStyle name="Followed Hyperlink" xfId="345" builtinId="9" hidden="1"/>
    <cellStyle name="Followed Hyperlink" xfId="347" builtinId="9" hidden="1"/>
    <cellStyle name="Followed Hyperlink" xfId="349" builtinId="9" hidden="1"/>
    <cellStyle name="Followed Hyperlink" xfId="351" builtinId="9" hidden="1"/>
    <cellStyle name="Followed Hyperlink" xfId="353" builtinId="9" hidden="1"/>
    <cellStyle name="Followed Hyperlink" xfId="355" builtinId="9" hidden="1"/>
    <cellStyle name="Followed Hyperlink" xfId="357" builtinId="9" hidden="1"/>
    <cellStyle name="Followed Hyperlink" xfId="360" builtinId="9" hidden="1"/>
    <cellStyle name="Followed Hyperlink" xfId="362" builtinId="9" hidden="1"/>
    <cellStyle name="Followed Hyperlink" xfId="364" builtinId="9" hidden="1"/>
    <cellStyle name="Followed Hyperlink" xfId="366" builtinId="9" hidden="1"/>
    <cellStyle name="Followed Hyperlink" xfId="368" builtinId="9" hidden="1"/>
    <cellStyle name="Followed Hyperlink" xfId="370" builtinId="9" hidden="1"/>
    <cellStyle name="Followed Hyperlink" xfId="372" builtinId="9" hidden="1"/>
    <cellStyle name="Followed Hyperlink" xfId="374" builtinId="9" hidden="1"/>
    <cellStyle name="Followed Hyperlink" xfId="376" builtinId="9" hidden="1"/>
    <cellStyle name="Grey" xfId="37"/>
    <cellStyle name="Grey 2" xfId="38"/>
    <cellStyle name="HEADER" xfId="39"/>
    <cellStyle name="Header1" xfId="40"/>
    <cellStyle name="Header2" xfId="41"/>
    <cellStyle name="HEADING1" xfId="42"/>
    <cellStyle name="HEADING1 2" xfId="43"/>
    <cellStyle name="HEADING1 3" xfId="44"/>
    <cellStyle name="HEADING2" xfId="45"/>
    <cellStyle name="HEADING2 2" xfId="46"/>
    <cellStyle name="HEADING2 3" xfId="47"/>
    <cellStyle name="Hyperlink" xfId="92" builtinId="8" hidden="1"/>
    <cellStyle name="Hyperlink" xfId="94" builtinId="8" hidden="1"/>
    <cellStyle name="Hyperlink" xfId="96" builtinId="8" hidden="1"/>
    <cellStyle name="Hyperlink" xfId="98" builtinId="8" hidden="1"/>
    <cellStyle name="Hyperlink" xfId="100" builtinId="8" hidden="1"/>
    <cellStyle name="Hyperlink" xfId="102" builtinId="8" hidden="1"/>
    <cellStyle name="Hyperlink" xfId="104" builtinId="8" hidden="1"/>
    <cellStyle name="Hyperlink" xfId="106" builtinId="8" hidden="1"/>
    <cellStyle name="Hyperlink" xfId="108" builtinId="8" hidden="1"/>
    <cellStyle name="Hyperlink" xfId="110" builtinId="8" hidden="1"/>
    <cellStyle name="Hyperlink" xfId="112" builtinId="8" hidden="1"/>
    <cellStyle name="Hyperlink" xfId="114" builtinId="8" hidden="1"/>
    <cellStyle name="Hyperlink" xfId="116" builtinId="8" hidden="1"/>
    <cellStyle name="Hyperlink" xfId="118" builtinId="8" hidden="1"/>
    <cellStyle name="Hyperlink" xfId="120" builtinId="8" hidden="1"/>
    <cellStyle name="Hyperlink" xfId="122" builtinId="8" hidden="1"/>
    <cellStyle name="Hyperlink" xfId="124" builtinId="8" hidden="1"/>
    <cellStyle name="Hyperlink" xfId="126" builtinId="8" hidden="1"/>
    <cellStyle name="Hyperlink" xfId="128" builtinId="8" hidden="1"/>
    <cellStyle name="Hyperlink" xfId="130" builtinId="8" hidden="1"/>
    <cellStyle name="Hyperlink" xfId="132" builtinId="8" hidden="1"/>
    <cellStyle name="Hyperlink" xfId="134" builtinId="8" hidden="1"/>
    <cellStyle name="Hyperlink" xfId="136" builtinId="8" hidden="1"/>
    <cellStyle name="Hyperlink" xfId="138" builtinId="8" hidden="1"/>
    <cellStyle name="Hyperlink" xfId="140" builtinId="8" hidden="1"/>
    <cellStyle name="Hyperlink" xfId="142" builtinId="8" hidden="1"/>
    <cellStyle name="Hyperlink" xfId="144" builtinId="8" hidden="1"/>
    <cellStyle name="Hyperlink" xfId="146" builtinId="8" hidden="1"/>
    <cellStyle name="Hyperlink" xfId="148" builtinId="8" hidden="1"/>
    <cellStyle name="Hyperlink" xfId="150" builtinId="8" hidden="1"/>
    <cellStyle name="Hyperlink" xfId="152" builtinId="8" hidden="1"/>
    <cellStyle name="Hyperlink" xfId="154" builtinId="8" hidden="1"/>
    <cellStyle name="Hyperlink" xfId="156" builtinId="8" hidden="1"/>
    <cellStyle name="Hyperlink" xfId="158" builtinId="8" hidden="1"/>
    <cellStyle name="Hyperlink" xfId="160" builtinId="8" hidden="1"/>
    <cellStyle name="Hyperlink" xfId="162" builtinId="8" hidden="1"/>
    <cellStyle name="Hyperlink" xfId="164" builtinId="8" hidden="1"/>
    <cellStyle name="Hyperlink" xfId="166" builtinId="8" hidden="1"/>
    <cellStyle name="Hyperlink" xfId="168" builtinId="8" hidden="1"/>
    <cellStyle name="Hyperlink" xfId="170" builtinId="8" hidden="1"/>
    <cellStyle name="Hyperlink" xfId="176" builtinId="8" hidden="1"/>
    <cellStyle name="Hyperlink" xfId="178" builtinId="8" hidden="1"/>
    <cellStyle name="Hyperlink" xfId="180" builtinId="8" hidden="1"/>
    <cellStyle name="Hyperlink" xfId="182" builtinId="8" hidden="1"/>
    <cellStyle name="Hyperlink" xfId="184" builtinId="8" hidden="1"/>
    <cellStyle name="Hyperlink" xfId="186" builtinId="8" hidden="1"/>
    <cellStyle name="Hyperlink" xfId="188" builtinId="8" hidden="1"/>
    <cellStyle name="Hyperlink" xfId="190" builtinId="8" hidden="1"/>
    <cellStyle name="Hyperlink" xfId="192" builtinId="8" hidden="1"/>
    <cellStyle name="Hyperlink" xfId="197" builtinId="8" hidden="1"/>
    <cellStyle name="Hyperlink" xfId="199" builtinId="8" hidden="1"/>
    <cellStyle name="Hyperlink" xfId="201" builtinId="8" hidden="1"/>
    <cellStyle name="Hyperlink" xfId="203" builtinId="8" hidden="1"/>
    <cellStyle name="Hyperlink" xfId="205" builtinId="8" hidden="1"/>
    <cellStyle name="Hyperlink" xfId="207" builtinId="8" hidden="1"/>
    <cellStyle name="Hyperlink" xfId="209" builtinId="8" hidden="1"/>
    <cellStyle name="Hyperlink" xfId="211" builtinId="8" hidden="1"/>
    <cellStyle name="Hyperlink" xfId="213" builtinId="8" hidden="1"/>
    <cellStyle name="Hyperlink" xfId="215" builtinId="8" hidden="1"/>
    <cellStyle name="Hyperlink" xfId="217" builtinId="8" hidden="1"/>
    <cellStyle name="Hyperlink" xfId="219" builtinId="8" hidden="1"/>
    <cellStyle name="Hyperlink" xfId="221" builtinId="8" hidden="1"/>
    <cellStyle name="Hyperlink" xfId="223" builtinId="8" hidden="1"/>
    <cellStyle name="Hyperlink" xfId="225" builtinId="8" hidden="1"/>
    <cellStyle name="Hyperlink" xfId="227" builtinId="8" hidden="1"/>
    <cellStyle name="Hyperlink" xfId="229" builtinId="8" hidden="1"/>
    <cellStyle name="Hyperlink" xfId="231" builtinId="8" hidden="1"/>
    <cellStyle name="Hyperlink" xfId="233" builtinId="8" hidden="1"/>
    <cellStyle name="Hyperlink" xfId="235" builtinId="8" hidden="1"/>
    <cellStyle name="Hyperlink" xfId="237" builtinId="8" hidden="1"/>
    <cellStyle name="Hyperlink" xfId="239" builtinId="8" hidden="1"/>
    <cellStyle name="Hyperlink" xfId="241" builtinId="8" hidden="1"/>
    <cellStyle name="Hyperlink" xfId="243" builtinId="8" hidden="1"/>
    <cellStyle name="Hyperlink" xfId="245" builtinId="8" hidden="1"/>
    <cellStyle name="Hyperlink" xfId="247" builtinId="8" hidden="1"/>
    <cellStyle name="Hyperlink" xfId="249" builtinId="8" hidden="1"/>
    <cellStyle name="Hyperlink" xfId="251" builtinId="8" hidden="1"/>
    <cellStyle name="Hyperlink" xfId="253" builtinId="8" hidden="1"/>
    <cellStyle name="Hyperlink" xfId="255" builtinId="8" hidden="1"/>
    <cellStyle name="Hyperlink" xfId="257" builtinId="8" hidden="1"/>
    <cellStyle name="Hyperlink" xfId="259" builtinId="8" hidden="1"/>
    <cellStyle name="Hyperlink" xfId="261" builtinId="8" hidden="1"/>
    <cellStyle name="Hyperlink" xfId="263" builtinId="8" hidden="1"/>
    <cellStyle name="Hyperlink" xfId="265" builtinId="8" hidden="1"/>
    <cellStyle name="Hyperlink" xfId="267" builtinId="8" hidden="1"/>
    <cellStyle name="Hyperlink" xfId="269" builtinId="8" hidden="1"/>
    <cellStyle name="Hyperlink" xfId="271" builtinId="8" hidden="1"/>
    <cellStyle name="Hyperlink" xfId="273" builtinId="8" hidden="1"/>
    <cellStyle name="Hyperlink" xfId="275" builtinId="8" hidden="1"/>
    <cellStyle name="Hyperlink" xfId="278" builtinId="8" hidden="1"/>
    <cellStyle name="Hyperlink" xfId="280" builtinId="8" hidden="1"/>
    <cellStyle name="Hyperlink" xfId="282" builtinId="8" hidden="1"/>
    <cellStyle name="Hyperlink" xfId="284" builtinId="8" hidden="1"/>
    <cellStyle name="Hyperlink" xfId="286" builtinId="8" hidden="1"/>
    <cellStyle name="Hyperlink" xfId="288" builtinId="8" hidden="1"/>
    <cellStyle name="Hyperlink" xfId="290" builtinId="8" hidden="1"/>
    <cellStyle name="Hyperlink" xfId="292" builtinId="8" hidden="1"/>
    <cellStyle name="Hyperlink" xfId="294" builtinId="8" hidden="1"/>
    <cellStyle name="Hyperlink" xfId="296" builtinId="8" hidden="1"/>
    <cellStyle name="Hyperlink" xfId="298" builtinId="8" hidden="1"/>
    <cellStyle name="Hyperlink" xfId="300" builtinId="8" hidden="1"/>
    <cellStyle name="Hyperlink" xfId="302" builtinId="8" hidden="1"/>
    <cellStyle name="Hyperlink" xfId="304" builtinId="8" hidden="1"/>
    <cellStyle name="Hyperlink" xfId="306" builtinId="8" hidden="1"/>
    <cellStyle name="Hyperlink" xfId="308" builtinId="8" hidden="1"/>
    <cellStyle name="Hyperlink" xfId="310" builtinId="8" hidden="1"/>
    <cellStyle name="Hyperlink" xfId="312" builtinId="8" hidden="1"/>
    <cellStyle name="Hyperlink" xfId="314" builtinId="8" hidden="1"/>
    <cellStyle name="Hyperlink" xfId="316" builtinId="8" hidden="1"/>
    <cellStyle name="Hyperlink" xfId="318" builtinId="8" hidden="1"/>
    <cellStyle name="Hyperlink" xfId="320" builtinId="8" hidden="1"/>
    <cellStyle name="Hyperlink" xfId="322" builtinId="8" hidden="1"/>
    <cellStyle name="Hyperlink" xfId="324" builtinId="8" hidden="1"/>
    <cellStyle name="Hyperlink" xfId="326" builtinId="8" hidden="1"/>
    <cellStyle name="Hyperlink" xfId="328" builtinId="8" hidden="1"/>
    <cellStyle name="Hyperlink" xfId="330" builtinId="8" hidden="1"/>
    <cellStyle name="Hyperlink" xfId="332" builtinId="8" hidden="1"/>
    <cellStyle name="Hyperlink" xfId="334" builtinId="8" hidden="1"/>
    <cellStyle name="Hyperlink" xfId="336" builtinId="8" hidden="1"/>
    <cellStyle name="Hyperlink" xfId="338" builtinId="8" hidden="1"/>
    <cellStyle name="Hyperlink" xfId="340" builtinId="8" hidden="1"/>
    <cellStyle name="Hyperlink" xfId="342" builtinId="8" hidden="1"/>
    <cellStyle name="Hyperlink" xfId="344" builtinId="8" hidden="1"/>
    <cellStyle name="Hyperlink" xfId="346" builtinId="8" hidden="1"/>
    <cellStyle name="Hyperlink" xfId="348" builtinId="8" hidden="1"/>
    <cellStyle name="Hyperlink" xfId="350" builtinId="8" hidden="1"/>
    <cellStyle name="Hyperlink" xfId="352" builtinId="8" hidden="1"/>
    <cellStyle name="Hyperlink" xfId="354" builtinId="8" hidden="1"/>
    <cellStyle name="Hyperlink" xfId="356" builtinId="8" hidden="1"/>
    <cellStyle name="Hyperlink" xfId="359" builtinId="8" hidden="1"/>
    <cellStyle name="Hyperlink" xfId="361" builtinId="8" hidden="1"/>
    <cellStyle name="Hyperlink" xfId="363" builtinId="8" hidden="1"/>
    <cellStyle name="Hyperlink" xfId="365" builtinId="8" hidden="1"/>
    <cellStyle name="Hyperlink" xfId="367" builtinId="8" hidden="1"/>
    <cellStyle name="Hyperlink" xfId="369" builtinId="8" hidden="1"/>
    <cellStyle name="Hyperlink" xfId="371" builtinId="8" hidden="1"/>
    <cellStyle name="Hyperlink" xfId="373" builtinId="8" hidden="1"/>
    <cellStyle name="Hyperlink" xfId="375" builtinId="8" hidden="1"/>
    <cellStyle name="Input [yellow]" xfId="48"/>
    <cellStyle name="Input [yellow] 2" xfId="49"/>
    <cellStyle name="Model" xfId="50"/>
    <cellStyle name="Monétaire [0]_TARIFFS DB" xfId="51"/>
    <cellStyle name="Monétaire_TARIFFS DB" xfId="52"/>
    <cellStyle name="n" xfId="53"/>
    <cellStyle name="New Times Roman" xfId="54"/>
    <cellStyle name="New Times Roman 2" xfId="55"/>
    <cellStyle name="New Times Roman 3" xfId="56"/>
    <cellStyle name="no dec" xfId="57"/>
    <cellStyle name="no dec 2" xfId="58"/>
    <cellStyle name="Normal" xfId="0" builtinId="0"/>
    <cellStyle name="Normal - Style1" xfId="59"/>
    <cellStyle name="Normal 2" xfId="60"/>
    <cellStyle name="Normal 2 2" xfId="61"/>
    <cellStyle name="Normal 2 3" xfId="62"/>
    <cellStyle name="Normal 3" xfId="63"/>
    <cellStyle name="Normal 4" xfId="64"/>
    <cellStyle name="Normal 5" xfId="65"/>
    <cellStyle name="Normal 6" xfId="66"/>
    <cellStyle name="Normal 7" xfId="67"/>
    <cellStyle name="Normal 7 2" xfId="68"/>
    <cellStyle name="Normal 8" xfId="69"/>
    <cellStyle name="Normal_22 2" xfId="196"/>
    <cellStyle name="Normal_B_DIEM" xfId="175"/>
    <cellStyle name="Normal_B_DIEM 2" xfId="1"/>
    <cellStyle name="Normal_KehoachBienChe_TT_2009 2" xfId="195"/>
    <cellStyle name="Normal_M_KHBC_THPT" xfId="172"/>
    <cellStyle name="Normal_thu tu cac don vi - Moi" xfId="2"/>
    <cellStyle name="Percent [2]" xfId="70"/>
    <cellStyle name="subhead" xfId="71"/>
    <cellStyle name=" [0.00]_ Att. 1- Cover" xfId="89"/>
    <cellStyle name="_ Att. 1- Cover" xfId="90"/>
    <cellStyle name="?_ Att. 1- Cover" xfId="91"/>
    <cellStyle name="똿뗦먛귟 [0.00]_PRODUCT DETAIL Q1" xfId="72"/>
    <cellStyle name="똿뗦먛귟_PRODUCT DETAIL Q1" xfId="73"/>
    <cellStyle name="믅됞 [0.00]_PRODUCT DETAIL Q1" xfId="74"/>
    <cellStyle name="믅됞_PRODUCT DETAIL Q1" xfId="75"/>
    <cellStyle name="백분율_95" xfId="76"/>
    <cellStyle name="뷭?_BOOKSHIP" xfId="77"/>
    <cellStyle name="콤마 [0]_1202" xfId="78"/>
    <cellStyle name="콤마_1202" xfId="79"/>
    <cellStyle name="통화 [0]_1202" xfId="80"/>
    <cellStyle name="통화_1202" xfId="81"/>
    <cellStyle name="표준_(정보부문)월별인원계획" xfId="82"/>
    <cellStyle name="一般_00Q3902REV.1" xfId="83"/>
    <cellStyle name="千分位[0]_00Q3902REV.1" xfId="85"/>
    <cellStyle name="千分位_00Q3902REV.1" xfId="84"/>
    <cellStyle name="貨幣 [0]_00Q3902REV.1" xfId="86"/>
    <cellStyle name="貨幣[0]_BRE" xfId="88"/>
    <cellStyle name="貨幣_00Q3902REV.1" xfId="87"/>
  </cellStyles>
  <dxfs count="0"/>
  <tableStyles count="0" defaultTableStyle="TableStyleMedium9" defaultPivotStyle="PivotStyleMedium4"/>
  <colors>
    <mruColors>
      <color rgb="FFFFFFCC"/>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H201"/>
  <sheetViews>
    <sheetView zoomScale="85" zoomScaleNormal="85" zoomScalePageLayoutView="85" workbookViewId="0">
      <selection activeCell="G15" sqref="G15"/>
    </sheetView>
  </sheetViews>
  <sheetFormatPr defaultColWidth="9.875" defaultRowHeight="18.75"/>
  <cols>
    <col min="1" max="1" width="9.5" style="9" customWidth="1"/>
    <col min="2" max="2" width="54.5" style="12" bestFit="1" customWidth="1"/>
    <col min="3" max="3" width="19.5" style="9" customWidth="1"/>
    <col min="4" max="4" width="30" style="9" customWidth="1"/>
    <col min="5" max="5" width="13.75" style="9" bestFit="1" customWidth="1"/>
    <col min="6" max="6" width="44.875" style="9" bestFit="1" customWidth="1"/>
    <col min="7" max="7" width="52" style="253" bestFit="1" customWidth="1"/>
    <col min="8" max="16384" width="9.875" style="9"/>
  </cols>
  <sheetData>
    <row r="1" spans="1:8" s="2" customFormat="1" ht="64.5" customHeight="1">
      <c r="A1" s="1" t="s">
        <v>0</v>
      </c>
      <c r="B1" s="1" t="s">
        <v>1</v>
      </c>
      <c r="C1" s="1" t="s">
        <v>2</v>
      </c>
      <c r="D1" s="1" t="s">
        <v>270</v>
      </c>
      <c r="E1" s="1" t="s">
        <v>0</v>
      </c>
      <c r="F1" s="249" t="s">
        <v>1081</v>
      </c>
      <c r="G1" s="251"/>
    </row>
    <row r="2" spans="1:8">
      <c r="A2" s="3">
        <v>1</v>
      </c>
      <c r="B2" s="4" t="s">
        <v>3</v>
      </c>
      <c r="C2" s="5" t="s">
        <v>4</v>
      </c>
      <c r="D2" s="6" t="s">
        <v>328</v>
      </c>
      <c r="E2" s="7">
        <f t="shared" ref="E2:E65" si="0">A2</f>
        <v>1</v>
      </c>
      <c r="F2" s="250" t="s">
        <v>941</v>
      </c>
      <c r="G2" s="252"/>
      <c r="H2" s="12"/>
    </row>
    <row r="3" spans="1:8">
      <c r="A3" s="3">
        <v>2</v>
      </c>
      <c r="B3" s="4" t="s">
        <v>5</v>
      </c>
      <c r="C3" s="5" t="s">
        <v>6</v>
      </c>
      <c r="D3" s="6" t="s">
        <v>328</v>
      </c>
      <c r="E3" s="7">
        <f t="shared" si="0"/>
        <v>2</v>
      </c>
      <c r="F3" s="250" t="s">
        <v>942</v>
      </c>
      <c r="G3" s="252"/>
      <c r="H3" s="12"/>
    </row>
    <row r="4" spans="1:8">
      <c r="A4" s="3">
        <v>3</v>
      </c>
      <c r="B4" s="4" t="s">
        <v>7</v>
      </c>
      <c r="C4" s="5" t="s">
        <v>8</v>
      </c>
      <c r="D4" s="6" t="s">
        <v>329</v>
      </c>
      <c r="E4" s="7">
        <f t="shared" si="0"/>
        <v>3</v>
      </c>
      <c r="F4" s="250" t="s">
        <v>943</v>
      </c>
      <c r="G4" s="252"/>
      <c r="H4" s="12"/>
    </row>
    <row r="5" spans="1:8">
      <c r="A5" s="3">
        <v>4</v>
      </c>
      <c r="B5" s="4" t="s">
        <v>9</v>
      </c>
      <c r="C5" s="5" t="s">
        <v>10</v>
      </c>
      <c r="D5" s="6" t="s">
        <v>328</v>
      </c>
      <c r="E5" s="7">
        <f t="shared" si="0"/>
        <v>4</v>
      </c>
      <c r="F5" s="250" t="s">
        <v>944</v>
      </c>
      <c r="G5" s="252"/>
      <c r="H5" s="12"/>
    </row>
    <row r="6" spans="1:8">
      <c r="A6" s="3">
        <v>5</v>
      </c>
      <c r="B6" s="4" t="s">
        <v>11</v>
      </c>
      <c r="C6" s="5" t="s">
        <v>12</v>
      </c>
      <c r="D6" s="6" t="s">
        <v>328</v>
      </c>
      <c r="E6" s="7">
        <f t="shared" si="0"/>
        <v>5</v>
      </c>
      <c r="F6" s="250" t="s">
        <v>945</v>
      </c>
      <c r="G6" s="252"/>
      <c r="H6" s="12"/>
    </row>
    <row r="7" spans="1:8">
      <c r="A7" s="3">
        <v>6</v>
      </c>
      <c r="B7" s="4" t="s">
        <v>13</v>
      </c>
      <c r="C7" s="5" t="s">
        <v>14</v>
      </c>
      <c r="D7" s="6" t="s">
        <v>328</v>
      </c>
      <c r="E7" s="7">
        <f t="shared" si="0"/>
        <v>6</v>
      </c>
      <c r="F7" s="250" t="s">
        <v>946</v>
      </c>
      <c r="G7" s="252"/>
      <c r="H7" s="12"/>
    </row>
    <row r="8" spans="1:8">
      <c r="A8" s="3">
        <v>7</v>
      </c>
      <c r="B8" s="4" t="s">
        <v>15</v>
      </c>
      <c r="C8" s="5" t="s">
        <v>16</v>
      </c>
      <c r="D8" s="6" t="s">
        <v>328</v>
      </c>
      <c r="E8" s="7">
        <f t="shared" si="0"/>
        <v>7</v>
      </c>
      <c r="F8" s="250" t="s">
        <v>947</v>
      </c>
      <c r="G8" s="252"/>
      <c r="H8" s="12"/>
    </row>
    <row r="9" spans="1:8">
      <c r="A9" s="3">
        <v>8</v>
      </c>
      <c r="B9" s="4" t="s">
        <v>17</v>
      </c>
      <c r="C9" s="5" t="s">
        <v>18</v>
      </c>
      <c r="D9" s="6" t="s">
        <v>328</v>
      </c>
      <c r="E9" s="7">
        <f t="shared" si="0"/>
        <v>8</v>
      </c>
      <c r="F9" s="250" t="s">
        <v>948</v>
      </c>
      <c r="G9" s="252"/>
      <c r="H9" s="12"/>
    </row>
    <row r="10" spans="1:8">
      <c r="A10" s="3">
        <v>9</v>
      </c>
      <c r="B10" s="4" t="s">
        <v>19</v>
      </c>
      <c r="C10" s="5" t="s">
        <v>20</v>
      </c>
      <c r="D10" s="6" t="s">
        <v>328</v>
      </c>
      <c r="E10" s="7">
        <f t="shared" si="0"/>
        <v>9</v>
      </c>
      <c r="F10" s="250" t="s">
        <v>949</v>
      </c>
      <c r="G10" s="252"/>
      <c r="H10" s="12"/>
    </row>
    <row r="11" spans="1:8">
      <c r="A11" s="3">
        <v>10</v>
      </c>
      <c r="B11" s="4" t="s">
        <v>21</v>
      </c>
      <c r="C11" s="5" t="s">
        <v>22</v>
      </c>
      <c r="D11" s="6" t="s">
        <v>328</v>
      </c>
      <c r="E11" s="7">
        <f t="shared" si="0"/>
        <v>10</v>
      </c>
      <c r="F11" s="250" t="s">
        <v>950</v>
      </c>
      <c r="G11" s="252"/>
      <c r="H11" s="12"/>
    </row>
    <row r="12" spans="1:8">
      <c r="A12" s="3">
        <v>11</v>
      </c>
      <c r="B12" s="4" t="s">
        <v>23</v>
      </c>
      <c r="C12" s="5" t="s">
        <v>24</v>
      </c>
      <c r="D12" s="6" t="s">
        <v>328</v>
      </c>
      <c r="E12" s="7">
        <f t="shared" si="0"/>
        <v>11</v>
      </c>
      <c r="F12" s="250" t="s">
        <v>951</v>
      </c>
      <c r="G12" s="252"/>
      <c r="H12" s="12"/>
    </row>
    <row r="13" spans="1:8">
      <c r="A13" s="3">
        <v>12</v>
      </c>
      <c r="B13" s="4" t="s">
        <v>25</v>
      </c>
      <c r="C13" s="5" t="s">
        <v>26</v>
      </c>
      <c r="D13" s="6" t="s">
        <v>328</v>
      </c>
      <c r="E13" s="7">
        <f t="shared" si="0"/>
        <v>12</v>
      </c>
      <c r="F13" s="250" t="s">
        <v>952</v>
      </c>
      <c r="G13" s="252"/>
      <c r="H13" s="12"/>
    </row>
    <row r="14" spans="1:8">
      <c r="A14" s="3">
        <v>13</v>
      </c>
      <c r="B14" s="4" t="s">
        <v>27</v>
      </c>
      <c r="C14" s="5" t="s">
        <v>28</v>
      </c>
      <c r="D14" s="6" t="s">
        <v>329</v>
      </c>
      <c r="E14" s="7">
        <f t="shared" si="0"/>
        <v>13</v>
      </c>
      <c r="F14" s="250" t="s">
        <v>953</v>
      </c>
      <c r="G14" s="252"/>
      <c r="H14" s="12"/>
    </row>
    <row r="15" spans="1:8">
      <c r="A15" s="3">
        <v>14</v>
      </c>
      <c r="B15" s="4" t="s">
        <v>29</v>
      </c>
      <c r="C15" s="5" t="s">
        <v>30</v>
      </c>
      <c r="D15" s="6" t="s">
        <v>328</v>
      </c>
      <c r="E15" s="7">
        <f t="shared" si="0"/>
        <v>14</v>
      </c>
      <c r="F15" s="250" t="s">
        <v>954</v>
      </c>
      <c r="G15" s="252"/>
      <c r="H15" s="12"/>
    </row>
    <row r="16" spans="1:8">
      <c r="A16" s="3">
        <v>15</v>
      </c>
      <c r="B16" s="4" t="s">
        <v>31</v>
      </c>
      <c r="C16" s="5" t="s">
        <v>32</v>
      </c>
      <c r="D16" s="6" t="s">
        <v>328</v>
      </c>
      <c r="E16" s="7">
        <f t="shared" si="0"/>
        <v>15</v>
      </c>
      <c r="F16" s="250" t="s">
        <v>955</v>
      </c>
      <c r="G16" s="252"/>
      <c r="H16" s="12"/>
    </row>
    <row r="17" spans="1:8">
      <c r="A17" s="3">
        <v>16</v>
      </c>
      <c r="B17" s="4" t="s">
        <v>33</v>
      </c>
      <c r="C17" s="5" t="s">
        <v>34</v>
      </c>
      <c r="D17" s="6" t="s">
        <v>330</v>
      </c>
      <c r="E17" s="7">
        <f t="shared" si="0"/>
        <v>16</v>
      </c>
      <c r="F17" s="250" t="s">
        <v>956</v>
      </c>
      <c r="G17" s="252"/>
      <c r="H17" s="12"/>
    </row>
    <row r="18" spans="1:8">
      <c r="A18" s="3">
        <v>17</v>
      </c>
      <c r="B18" s="4" t="s">
        <v>35</v>
      </c>
      <c r="C18" s="5" t="s">
        <v>36</v>
      </c>
      <c r="D18" s="6" t="s">
        <v>328</v>
      </c>
      <c r="E18" s="7">
        <f t="shared" si="0"/>
        <v>17</v>
      </c>
      <c r="F18" s="250" t="s">
        <v>957</v>
      </c>
      <c r="G18" s="252"/>
      <c r="H18" s="12"/>
    </row>
    <row r="19" spans="1:8">
      <c r="A19" s="3">
        <v>18</v>
      </c>
      <c r="B19" s="4" t="s">
        <v>37</v>
      </c>
      <c r="C19" s="5" t="s">
        <v>38</v>
      </c>
      <c r="D19" s="6" t="s">
        <v>328</v>
      </c>
      <c r="E19" s="7">
        <f t="shared" si="0"/>
        <v>18</v>
      </c>
      <c r="F19" s="250" t="s">
        <v>958</v>
      </c>
      <c r="G19" s="252"/>
      <c r="H19" s="12"/>
    </row>
    <row r="20" spans="1:8">
      <c r="A20" s="3">
        <v>19</v>
      </c>
      <c r="B20" s="4" t="s">
        <v>39</v>
      </c>
      <c r="C20" s="5" t="s">
        <v>40</v>
      </c>
      <c r="D20" s="6" t="s">
        <v>328</v>
      </c>
      <c r="E20" s="7">
        <f t="shared" si="0"/>
        <v>19</v>
      </c>
      <c r="F20" s="250" t="s">
        <v>959</v>
      </c>
      <c r="G20" s="252"/>
      <c r="H20" s="12"/>
    </row>
    <row r="21" spans="1:8">
      <c r="A21" s="3">
        <v>20</v>
      </c>
      <c r="B21" s="4" t="s">
        <v>41</v>
      </c>
      <c r="C21" s="5" t="s">
        <v>42</v>
      </c>
      <c r="D21" s="6" t="s">
        <v>328</v>
      </c>
      <c r="E21" s="7">
        <f t="shared" si="0"/>
        <v>20</v>
      </c>
      <c r="F21" s="250" t="s">
        <v>960</v>
      </c>
      <c r="G21" s="252"/>
      <c r="H21" s="12"/>
    </row>
    <row r="22" spans="1:8">
      <c r="A22" s="3">
        <v>21</v>
      </c>
      <c r="B22" s="4" t="s">
        <v>43</v>
      </c>
      <c r="C22" s="5" t="s">
        <v>44</v>
      </c>
      <c r="D22" s="6" t="s">
        <v>328</v>
      </c>
      <c r="E22" s="7">
        <f t="shared" si="0"/>
        <v>21</v>
      </c>
      <c r="F22" s="250" t="s">
        <v>961</v>
      </c>
      <c r="G22" s="252"/>
      <c r="H22" s="12"/>
    </row>
    <row r="23" spans="1:8">
      <c r="A23" s="3">
        <v>22</v>
      </c>
      <c r="B23" s="4" t="s">
        <v>45</v>
      </c>
      <c r="C23" s="5" t="s">
        <v>46</v>
      </c>
      <c r="D23" s="6" t="s">
        <v>328</v>
      </c>
      <c r="E23" s="7">
        <f t="shared" si="0"/>
        <v>22</v>
      </c>
      <c r="F23" s="250" t="s">
        <v>962</v>
      </c>
      <c r="G23" s="252"/>
      <c r="H23" s="12"/>
    </row>
    <row r="24" spans="1:8">
      <c r="A24" s="3">
        <v>23</v>
      </c>
      <c r="B24" s="4" t="s">
        <v>47</v>
      </c>
      <c r="C24" s="5" t="s">
        <v>48</v>
      </c>
      <c r="D24" s="6" t="s">
        <v>328</v>
      </c>
      <c r="E24" s="7">
        <f t="shared" si="0"/>
        <v>23</v>
      </c>
      <c r="F24" s="250" t="s">
        <v>963</v>
      </c>
      <c r="G24" s="252"/>
      <c r="H24" s="12"/>
    </row>
    <row r="25" spans="1:8">
      <c r="A25" s="3">
        <v>24</v>
      </c>
      <c r="B25" s="4" t="s">
        <v>49</v>
      </c>
      <c r="C25" s="5" t="s">
        <v>50</v>
      </c>
      <c r="D25" s="6" t="s">
        <v>328</v>
      </c>
      <c r="E25" s="7">
        <f t="shared" si="0"/>
        <v>24</v>
      </c>
      <c r="F25" s="250" t="s">
        <v>964</v>
      </c>
      <c r="G25" s="252"/>
      <c r="H25" s="12"/>
    </row>
    <row r="26" spans="1:8">
      <c r="A26" s="3">
        <v>25</v>
      </c>
      <c r="B26" s="4" t="s">
        <v>51</v>
      </c>
      <c r="C26" s="5" t="s">
        <v>52</v>
      </c>
      <c r="D26" s="6" t="s">
        <v>328</v>
      </c>
      <c r="E26" s="7">
        <f t="shared" si="0"/>
        <v>25</v>
      </c>
      <c r="F26" s="250" t="s">
        <v>965</v>
      </c>
      <c r="G26" s="252"/>
      <c r="H26" s="12"/>
    </row>
    <row r="27" spans="1:8">
      <c r="A27" s="3">
        <v>26</v>
      </c>
      <c r="B27" s="4" t="s">
        <v>53</v>
      </c>
      <c r="C27" s="5" t="s">
        <v>54</v>
      </c>
      <c r="D27" s="6" t="s">
        <v>329</v>
      </c>
      <c r="E27" s="7">
        <f t="shared" si="0"/>
        <v>26</v>
      </c>
      <c r="F27" s="250" t="s">
        <v>966</v>
      </c>
      <c r="G27" s="252"/>
      <c r="H27" s="12"/>
    </row>
    <row r="28" spans="1:8">
      <c r="A28" s="3">
        <v>27</v>
      </c>
      <c r="B28" s="4" t="s">
        <v>55</v>
      </c>
      <c r="C28" s="5" t="s">
        <v>56</v>
      </c>
      <c r="D28" s="6" t="s">
        <v>328</v>
      </c>
      <c r="E28" s="7">
        <f t="shared" si="0"/>
        <v>27</v>
      </c>
      <c r="F28" s="250" t="s">
        <v>967</v>
      </c>
      <c r="G28" s="252"/>
      <c r="H28" s="12"/>
    </row>
    <row r="29" spans="1:8">
      <c r="A29" s="3">
        <v>28</v>
      </c>
      <c r="B29" s="4" t="s">
        <v>57</v>
      </c>
      <c r="C29" s="5" t="s">
        <v>58</v>
      </c>
      <c r="D29" s="6" t="s">
        <v>328</v>
      </c>
      <c r="E29" s="7">
        <f t="shared" si="0"/>
        <v>28</v>
      </c>
      <c r="F29" s="250" t="s">
        <v>968</v>
      </c>
      <c r="G29" s="252"/>
      <c r="H29" s="12"/>
    </row>
    <row r="30" spans="1:8">
      <c r="A30" s="3">
        <v>29</v>
      </c>
      <c r="B30" s="4" t="s">
        <v>59</v>
      </c>
      <c r="C30" s="5" t="s">
        <v>60</v>
      </c>
      <c r="D30" s="6" t="s">
        <v>328</v>
      </c>
      <c r="E30" s="7">
        <f t="shared" si="0"/>
        <v>29</v>
      </c>
      <c r="F30" s="250" t="s">
        <v>969</v>
      </c>
      <c r="G30" s="252"/>
      <c r="H30" s="12"/>
    </row>
    <row r="31" spans="1:8">
      <c r="A31" s="3">
        <v>30</v>
      </c>
      <c r="B31" s="4" t="s">
        <v>61</v>
      </c>
      <c r="C31" s="5" t="s">
        <v>62</v>
      </c>
      <c r="D31" s="6" t="s">
        <v>328</v>
      </c>
      <c r="E31" s="7">
        <f t="shared" si="0"/>
        <v>30</v>
      </c>
      <c r="F31" s="250" t="s">
        <v>970</v>
      </c>
      <c r="G31" s="252"/>
      <c r="H31" s="12"/>
    </row>
    <row r="32" spans="1:8">
      <c r="A32" s="3">
        <v>31</v>
      </c>
      <c r="B32" s="4" t="s">
        <v>63</v>
      </c>
      <c r="C32" s="5" t="s">
        <v>64</v>
      </c>
      <c r="D32" s="6" t="s">
        <v>328</v>
      </c>
      <c r="E32" s="7">
        <f t="shared" si="0"/>
        <v>31</v>
      </c>
      <c r="F32" s="250" t="s">
        <v>971</v>
      </c>
      <c r="G32" s="252"/>
      <c r="H32" s="12"/>
    </row>
    <row r="33" spans="1:8">
      <c r="A33" s="3">
        <v>32</v>
      </c>
      <c r="B33" s="4" t="s">
        <v>65</v>
      </c>
      <c r="C33" s="5" t="s">
        <v>66</v>
      </c>
      <c r="D33" s="6" t="s">
        <v>328</v>
      </c>
      <c r="E33" s="7">
        <f t="shared" si="0"/>
        <v>32</v>
      </c>
      <c r="F33" s="250" t="s">
        <v>972</v>
      </c>
      <c r="G33" s="252"/>
      <c r="H33" s="12"/>
    </row>
    <row r="34" spans="1:8">
      <c r="A34" s="3">
        <v>33</v>
      </c>
      <c r="B34" s="4" t="s">
        <v>67</v>
      </c>
      <c r="C34" s="5" t="s">
        <v>68</v>
      </c>
      <c r="D34" s="6" t="s">
        <v>328</v>
      </c>
      <c r="E34" s="7">
        <f t="shared" si="0"/>
        <v>33</v>
      </c>
      <c r="F34" s="250" t="s">
        <v>973</v>
      </c>
      <c r="G34" s="252"/>
      <c r="H34" s="12"/>
    </row>
    <row r="35" spans="1:8">
      <c r="A35" s="3">
        <v>34</v>
      </c>
      <c r="B35" s="4" t="s">
        <v>69</v>
      </c>
      <c r="C35" s="5" t="s">
        <v>70</v>
      </c>
      <c r="D35" s="6" t="s">
        <v>328</v>
      </c>
      <c r="E35" s="7">
        <f t="shared" si="0"/>
        <v>34</v>
      </c>
      <c r="F35" s="250" t="s">
        <v>974</v>
      </c>
      <c r="G35" s="252"/>
      <c r="H35" s="12"/>
    </row>
    <row r="36" spans="1:8">
      <c r="A36" s="3">
        <v>35</v>
      </c>
      <c r="B36" s="4" t="s">
        <v>71</v>
      </c>
      <c r="C36" s="5" t="s">
        <v>72</v>
      </c>
      <c r="D36" s="6" t="s">
        <v>328</v>
      </c>
      <c r="E36" s="7">
        <f t="shared" si="0"/>
        <v>35</v>
      </c>
      <c r="F36" s="250" t="s">
        <v>975</v>
      </c>
      <c r="G36" s="252"/>
      <c r="H36" s="12"/>
    </row>
    <row r="37" spans="1:8">
      <c r="A37" s="3">
        <v>36</v>
      </c>
      <c r="B37" s="4" t="s">
        <v>73</v>
      </c>
      <c r="C37" s="5" t="s">
        <v>74</v>
      </c>
      <c r="D37" s="6" t="s">
        <v>328</v>
      </c>
      <c r="E37" s="7">
        <f t="shared" si="0"/>
        <v>36</v>
      </c>
      <c r="F37" s="250" t="s">
        <v>976</v>
      </c>
      <c r="G37" s="252"/>
      <c r="H37" s="12"/>
    </row>
    <row r="38" spans="1:8">
      <c r="A38" s="3">
        <v>37</v>
      </c>
      <c r="B38" s="4" t="s">
        <v>75</v>
      </c>
      <c r="C38" s="5" t="s">
        <v>76</v>
      </c>
      <c r="D38" s="6" t="s">
        <v>328</v>
      </c>
      <c r="E38" s="7">
        <f t="shared" si="0"/>
        <v>37</v>
      </c>
      <c r="F38" s="250" t="s">
        <v>977</v>
      </c>
      <c r="G38" s="252"/>
      <c r="H38" s="12"/>
    </row>
    <row r="39" spans="1:8">
      <c r="A39" s="3">
        <v>38</v>
      </c>
      <c r="B39" s="4" t="s">
        <v>77</v>
      </c>
      <c r="C39" s="5" t="s">
        <v>78</v>
      </c>
      <c r="D39" s="6" t="s">
        <v>328</v>
      </c>
      <c r="E39" s="7">
        <f t="shared" si="0"/>
        <v>38</v>
      </c>
      <c r="F39" s="250" t="s">
        <v>978</v>
      </c>
      <c r="G39" s="252"/>
      <c r="H39" s="12"/>
    </row>
    <row r="40" spans="1:8">
      <c r="A40" s="3">
        <v>39</v>
      </c>
      <c r="B40" s="4" t="s">
        <v>79</v>
      </c>
      <c r="C40" s="5" t="s">
        <v>80</v>
      </c>
      <c r="D40" s="6" t="s">
        <v>328</v>
      </c>
      <c r="E40" s="7">
        <f t="shared" si="0"/>
        <v>39</v>
      </c>
      <c r="F40" s="250" t="s">
        <v>979</v>
      </c>
      <c r="G40" s="252"/>
      <c r="H40" s="12"/>
    </row>
    <row r="41" spans="1:8">
      <c r="A41" s="3">
        <v>40</v>
      </c>
      <c r="B41" s="4" t="s">
        <v>81</v>
      </c>
      <c r="C41" s="5" t="s">
        <v>82</v>
      </c>
      <c r="D41" s="6" t="s">
        <v>328</v>
      </c>
      <c r="E41" s="7">
        <f t="shared" si="0"/>
        <v>40</v>
      </c>
      <c r="F41" s="250" t="s">
        <v>980</v>
      </c>
      <c r="G41" s="252"/>
      <c r="H41" s="12"/>
    </row>
    <row r="42" spans="1:8">
      <c r="A42" s="3">
        <v>41</v>
      </c>
      <c r="B42" s="4" t="s">
        <v>83</v>
      </c>
      <c r="C42" s="5" t="s">
        <v>84</v>
      </c>
      <c r="D42" s="6" t="s">
        <v>328</v>
      </c>
      <c r="E42" s="7">
        <f t="shared" si="0"/>
        <v>41</v>
      </c>
      <c r="F42" s="250" t="s">
        <v>981</v>
      </c>
      <c r="G42" s="252"/>
      <c r="H42" s="12"/>
    </row>
    <row r="43" spans="1:8">
      <c r="A43" s="3">
        <v>42</v>
      </c>
      <c r="B43" s="4" t="s">
        <v>85</v>
      </c>
      <c r="C43" s="5" t="s">
        <v>86</v>
      </c>
      <c r="D43" s="6" t="s">
        <v>330</v>
      </c>
      <c r="E43" s="7">
        <f t="shared" si="0"/>
        <v>42</v>
      </c>
      <c r="F43" s="250" t="s">
        <v>982</v>
      </c>
      <c r="G43" s="252"/>
      <c r="H43" s="12"/>
    </row>
    <row r="44" spans="1:8">
      <c r="A44" s="3">
        <v>43</v>
      </c>
      <c r="B44" s="4" t="s">
        <v>87</v>
      </c>
      <c r="C44" s="5" t="s">
        <v>88</v>
      </c>
      <c r="D44" s="6" t="s">
        <v>328</v>
      </c>
      <c r="E44" s="7">
        <f t="shared" si="0"/>
        <v>43</v>
      </c>
      <c r="F44" s="250" t="s">
        <v>983</v>
      </c>
      <c r="G44" s="252"/>
      <c r="H44" s="12"/>
    </row>
    <row r="45" spans="1:8">
      <c r="A45" s="3">
        <v>44</v>
      </c>
      <c r="B45" s="4" t="s">
        <v>89</v>
      </c>
      <c r="C45" s="5" t="s">
        <v>90</v>
      </c>
      <c r="D45" s="6" t="s">
        <v>328</v>
      </c>
      <c r="E45" s="7">
        <f t="shared" si="0"/>
        <v>44</v>
      </c>
      <c r="F45" s="250" t="s">
        <v>984</v>
      </c>
      <c r="G45" s="252"/>
      <c r="H45" s="12"/>
    </row>
    <row r="46" spans="1:8">
      <c r="A46" s="3">
        <v>45</v>
      </c>
      <c r="B46" s="4" t="s">
        <v>91</v>
      </c>
      <c r="C46" s="5" t="s">
        <v>92</v>
      </c>
      <c r="D46" s="6" t="s">
        <v>328</v>
      </c>
      <c r="E46" s="7">
        <f t="shared" si="0"/>
        <v>45</v>
      </c>
      <c r="F46" s="250" t="s">
        <v>985</v>
      </c>
      <c r="G46" s="252"/>
      <c r="H46" s="12"/>
    </row>
    <row r="47" spans="1:8">
      <c r="A47" s="3">
        <v>46</v>
      </c>
      <c r="B47" s="4" t="s">
        <v>93</v>
      </c>
      <c r="C47" s="5" t="s">
        <v>94</v>
      </c>
      <c r="D47" s="6" t="s">
        <v>328</v>
      </c>
      <c r="E47" s="7">
        <f t="shared" si="0"/>
        <v>46</v>
      </c>
      <c r="F47" s="250" t="s">
        <v>986</v>
      </c>
      <c r="G47" s="252"/>
      <c r="H47" s="12"/>
    </row>
    <row r="48" spans="1:8">
      <c r="A48" s="3">
        <v>47</v>
      </c>
      <c r="B48" s="4" t="s">
        <v>95</v>
      </c>
      <c r="C48" s="5" t="s">
        <v>96</v>
      </c>
      <c r="D48" s="6" t="s">
        <v>328</v>
      </c>
      <c r="E48" s="7">
        <f t="shared" si="0"/>
        <v>47</v>
      </c>
      <c r="F48" s="250" t="s">
        <v>987</v>
      </c>
      <c r="G48" s="252"/>
      <c r="H48" s="12"/>
    </row>
    <row r="49" spans="1:8">
      <c r="A49" s="3">
        <v>48</v>
      </c>
      <c r="B49" s="4" t="s">
        <v>97</v>
      </c>
      <c r="C49" s="5" t="s">
        <v>98</v>
      </c>
      <c r="D49" s="6" t="s">
        <v>328</v>
      </c>
      <c r="E49" s="7">
        <f t="shared" si="0"/>
        <v>48</v>
      </c>
      <c r="F49" s="250" t="s">
        <v>988</v>
      </c>
      <c r="G49" s="252"/>
      <c r="H49" s="12"/>
    </row>
    <row r="50" spans="1:8">
      <c r="A50" s="3">
        <v>49</v>
      </c>
      <c r="B50" s="4" t="s">
        <v>99</v>
      </c>
      <c r="C50" s="5" t="s">
        <v>100</v>
      </c>
      <c r="D50" s="6" t="s">
        <v>328</v>
      </c>
      <c r="E50" s="7">
        <f t="shared" si="0"/>
        <v>49</v>
      </c>
      <c r="F50" s="250" t="s">
        <v>989</v>
      </c>
      <c r="G50" s="252"/>
      <c r="H50" s="12"/>
    </row>
    <row r="51" spans="1:8">
      <c r="A51" s="3">
        <v>50</v>
      </c>
      <c r="B51" s="4" t="s">
        <v>101</v>
      </c>
      <c r="C51" s="5" t="s">
        <v>102</v>
      </c>
      <c r="D51" s="6" t="s">
        <v>328</v>
      </c>
      <c r="E51" s="7">
        <f t="shared" si="0"/>
        <v>50</v>
      </c>
      <c r="F51" s="250" t="s">
        <v>990</v>
      </c>
      <c r="G51" s="252"/>
      <c r="H51" s="12"/>
    </row>
    <row r="52" spans="1:8">
      <c r="A52" s="3">
        <v>51</v>
      </c>
      <c r="B52" s="4" t="s">
        <v>103</v>
      </c>
      <c r="C52" s="5" t="s">
        <v>104</v>
      </c>
      <c r="D52" s="6" t="s">
        <v>328</v>
      </c>
      <c r="E52" s="7">
        <f t="shared" si="0"/>
        <v>51</v>
      </c>
      <c r="F52" s="250" t="s">
        <v>991</v>
      </c>
      <c r="G52" s="252"/>
      <c r="H52" s="12"/>
    </row>
    <row r="53" spans="1:8">
      <c r="A53" s="3">
        <v>52</v>
      </c>
      <c r="B53" s="4" t="s">
        <v>105</v>
      </c>
      <c r="C53" s="5" t="s">
        <v>106</v>
      </c>
      <c r="D53" s="6" t="s">
        <v>330</v>
      </c>
      <c r="E53" s="7">
        <f t="shared" si="0"/>
        <v>52</v>
      </c>
      <c r="F53" s="250" t="s">
        <v>992</v>
      </c>
      <c r="G53" s="252"/>
      <c r="H53" s="12"/>
    </row>
    <row r="54" spans="1:8">
      <c r="A54" s="3">
        <v>53</v>
      </c>
      <c r="B54" s="4" t="s">
        <v>107</v>
      </c>
      <c r="C54" s="5" t="s">
        <v>108</v>
      </c>
      <c r="D54" s="6" t="s">
        <v>328</v>
      </c>
      <c r="E54" s="7">
        <f t="shared" si="0"/>
        <v>53</v>
      </c>
      <c r="F54" s="250" t="s">
        <v>993</v>
      </c>
      <c r="G54" s="252"/>
      <c r="H54" s="12"/>
    </row>
    <row r="55" spans="1:8">
      <c r="A55" s="3">
        <v>54</v>
      </c>
      <c r="B55" s="4" t="s">
        <v>109</v>
      </c>
      <c r="C55" s="5" t="s">
        <v>110</v>
      </c>
      <c r="D55" s="6" t="s">
        <v>328</v>
      </c>
      <c r="E55" s="7">
        <f t="shared" si="0"/>
        <v>54</v>
      </c>
      <c r="F55" s="250" t="s">
        <v>994</v>
      </c>
      <c r="G55" s="252"/>
      <c r="H55" s="12"/>
    </row>
    <row r="56" spans="1:8">
      <c r="A56" s="3">
        <v>55</v>
      </c>
      <c r="B56" s="4" t="s">
        <v>111</v>
      </c>
      <c r="C56" s="5" t="s">
        <v>112</v>
      </c>
      <c r="D56" s="6" t="s">
        <v>328</v>
      </c>
      <c r="E56" s="7">
        <f t="shared" si="0"/>
        <v>55</v>
      </c>
      <c r="F56" s="250" t="s">
        <v>995</v>
      </c>
      <c r="G56" s="252"/>
      <c r="H56" s="12"/>
    </row>
    <row r="57" spans="1:8">
      <c r="A57" s="3">
        <v>56</v>
      </c>
      <c r="B57" s="4" t="s">
        <v>113</v>
      </c>
      <c r="C57" s="5" t="s">
        <v>114</v>
      </c>
      <c r="D57" s="6" t="s">
        <v>328</v>
      </c>
      <c r="E57" s="7">
        <f t="shared" si="0"/>
        <v>56</v>
      </c>
      <c r="F57" s="250" t="s">
        <v>996</v>
      </c>
      <c r="G57" s="252"/>
      <c r="H57" s="12"/>
    </row>
    <row r="58" spans="1:8">
      <c r="A58" s="3">
        <v>57</v>
      </c>
      <c r="B58" s="4" t="s">
        <v>115</v>
      </c>
      <c r="C58" s="5" t="s">
        <v>116</v>
      </c>
      <c r="D58" s="6" t="s">
        <v>328</v>
      </c>
      <c r="E58" s="7">
        <f t="shared" si="0"/>
        <v>57</v>
      </c>
      <c r="F58" s="250" t="s">
        <v>997</v>
      </c>
      <c r="G58" s="252"/>
      <c r="H58" s="12"/>
    </row>
    <row r="59" spans="1:8">
      <c r="A59" s="3">
        <v>58</v>
      </c>
      <c r="B59" s="4" t="s">
        <v>117</v>
      </c>
      <c r="C59" s="5" t="s">
        <v>118</v>
      </c>
      <c r="D59" s="6" t="s">
        <v>328</v>
      </c>
      <c r="E59" s="7">
        <f t="shared" si="0"/>
        <v>58</v>
      </c>
      <c r="F59" s="250" t="s">
        <v>998</v>
      </c>
      <c r="G59" s="252"/>
      <c r="H59" s="12"/>
    </row>
    <row r="60" spans="1:8">
      <c r="A60" s="3">
        <v>59</v>
      </c>
      <c r="B60" s="4" t="s">
        <v>119</v>
      </c>
      <c r="C60" s="5" t="s">
        <v>120</v>
      </c>
      <c r="D60" s="6" t="s">
        <v>330</v>
      </c>
      <c r="E60" s="7">
        <f t="shared" si="0"/>
        <v>59</v>
      </c>
      <c r="F60" s="250" t="s">
        <v>999</v>
      </c>
      <c r="G60" s="252"/>
      <c r="H60" s="12"/>
    </row>
    <row r="61" spans="1:8">
      <c r="A61" s="3">
        <v>60</v>
      </c>
      <c r="B61" s="4" t="s">
        <v>121</v>
      </c>
      <c r="C61" s="5" t="s">
        <v>122</v>
      </c>
      <c r="D61" s="6" t="s">
        <v>328</v>
      </c>
      <c r="E61" s="7">
        <f t="shared" si="0"/>
        <v>60</v>
      </c>
      <c r="F61" s="250" t="s">
        <v>1000</v>
      </c>
      <c r="G61" s="252"/>
      <c r="H61" s="12"/>
    </row>
    <row r="62" spans="1:8">
      <c r="A62" s="3">
        <v>61</v>
      </c>
      <c r="B62" s="4" t="s">
        <v>123</v>
      </c>
      <c r="C62" s="5" t="s">
        <v>124</v>
      </c>
      <c r="D62" s="6" t="s">
        <v>328</v>
      </c>
      <c r="E62" s="7">
        <f t="shared" si="0"/>
        <v>61</v>
      </c>
      <c r="F62" s="250" t="s">
        <v>1001</v>
      </c>
      <c r="G62" s="252"/>
      <c r="H62" s="12"/>
    </row>
    <row r="63" spans="1:8">
      <c r="A63" s="3">
        <v>62</v>
      </c>
      <c r="B63" s="4" t="s">
        <v>125</v>
      </c>
      <c r="C63" s="5" t="s">
        <v>126</v>
      </c>
      <c r="D63" s="6" t="s">
        <v>328</v>
      </c>
      <c r="E63" s="7">
        <f t="shared" si="0"/>
        <v>62</v>
      </c>
      <c r="F63" s="250" t="s">
        <v>1002</v>
      </c>
      <c r="G63" s="252"/>
      <c r="H63" s="12"/>
    </row>
    <row r="64" spans="1:8">
      <c r="A64" s="3">
        <v>63</v>
      </c>
      <c r="B64" s="4" t="s">
        <v>127</v>
      </c>
      <c r="C64" s="5" t="s">
        <v>128</v>
      </c>
      <c r="D64" s="6" t="s">
        <v>328</v>
      </c>
      <c r="E64" s="7">
        <f t="shared" si="0"/>
        <v>63</v>
      </c>
      <c r="F64" s="250" t="s">
        <v>1003</v>
      </c>
      <c r="G64" s="252"/>
      <c r="H64" s="12"/>
    </row>
    <row r="65" spans="1:8">
      <c r="A65" s="3">
        <v>64</v>
      </c>
      <c r="B65" s="4" t="s">
        <v>129</v>
      </c>
      <c r="C65" s="5" t="s">
        <v>130</v>
      </c>
      <c r="D65" s="6" t="s">
        <v>328</v>
      </c>
      <c r="E65" s="7">
        <f t="shared" si="0"/>
        <v>64</v>
      </c>
      <c r="F65" s="250" t="s">
        <v>1004</v>
      </c>
      <c r="G65" s="252"/>
      <c r="H65" s="12"/>
    </row>
    <row r="66" spans="1:8">
      <c r="A66" s="3">
        <v>65</v>
      </c>
      <c r="B66" s="4" t="s">
        <v>131</v>
      </c>
      <c r="C66" s="5" t="s">
        <v>132</v>
      </c>
      <c r="D66" s="6" t="s">
        <v>330</v>
      </c>
      <c r="E66" s="7">
        <f t="shared" ref="E66:E129" si="1">A66</f>
        <v>65</v>
      </c>
      <c r="F66" s="250" t="s">
        <v>1005</v>
      </c>
      <c r="G66" s="252"/>
      <c r="H66" s="12"/>
    </row>
    <row r="67" spans="1:8">
      <c r="A67" s="3">
        <v>66</v>
      </c>
      <c r="B67" s="4" t="s">
        <v>133</v>
      </c>
      <c r="C67" s="5" t="s">
        <v>134</v>
      </c>
      <c r="D67" s="6" t="s">
        <v>328</v>
      </c>
      <c r="E67" s="7">
        <f t="shared" si="1"/>
        <v>66</v>
      </c>
      <c r="F67" s="250" t="s">
        <v>1006</v>
      </c>
      <c r="G67" s="252"/>
      <c r="H67" s="12"/>
    </row>
    <row r="68" spans="1:8">
      <c r="A68" s="3">
        <v>67</v>
      </c>
      <c r="B68" s="4" t="s">
        <v>135</v>
      </c>
      <c r="C68" s="5" t="s">
        <v>136</v>
      </c>
      <c r="D68" s="6" t="s">
        <v>328</v>
      </c>
      <c r="E68" s="7">
        <f t="shared" si="1"/>
        <v>67</v>
      </c>
      <c r="F68" s="250" t="s">
        <v>1007</v>
      </c>
      <c r="G68" s="252"/>
      <c r="H68" s="12"/>
    </row>
    <row r="69" spans="1:8">
      <c r="A69" s="3">
        <v>68</v>
      </c>
      <c r="B69" s="4" t="s">
        <v>137</v>
      </c>
      <c r="C69" s="5" t="s">
        <v>138</v>
      </c>
      <c r="D69" s="6" t="s">
        <v>328</v>
      </c>
      <c r="E69" s="7">
        <f t="shared" si="1"/>
        <v>68</v>
      </c>
      <c r="F69" s="250" t="s">
        <v>1008</v>
      </c>
      <c r="G69" s="252"/>
      <c r="H69" s="12"/>
    </row>
    <row r="70" spans="1:8">
      <c r="A70" s="3">
        <v>69</v>
      </c>
      <c r="B70" s="4" t="s">
        <v>139</v>
      </c>
      <c r="C70" s="5" t="s">
        <v>140</v>
      </c>
      <c r="D70" s="6" t="s">
        <v>328</v>
      </c>
      <c r="E70" s="7">
        <f t="shared" si="1"/>
        <v>69</v>
      </c>
      <c r="F70" s="250" t="s">
        <v>1009</v>
      </c>
      <c r="G70" s="252"/>
      <c r="H70" s="12"/>
    </row>
    <row r="71" spans="1:8">
      <c r="A71" s="3">
        <v>70</v>
      </c>
      <c r="B71" s="4" t="s">
        <v>141</v>
      </c>
      <c r="C71" s="5" t="s">
        <v>142</v>
      </c>
      <c r="D71" s="6" t="s">
        <v>328</v>
      </c>
      <c r="E71" s="7">
        <f t="shared" si="1"/>
        <v>70</v>
      </c>
      <c r="F71" s="250" t="s">
        <v>1010</v>
      </c>
      <c r="G71" s="252"/>
      <c r="H71" s="12"/>
    </row>
    <row r="72" spans="1:8">
      <c r="A72" s="3">
        <v>71</v>
      </c>
      <c r="B72" s="4" t="s">
        <v>143</v>
      </c>
      <c r="C72" s="5" t="s">
        <v>144</v>
      </c>
      <c r="D72" s="6" t="s">
        <v>330</v>
      </c>
      <c r="E72" s="7">
        <f t="shared" si="1"/>
        <v>71</v>
      </c>
      <c r="F72" s="250" t="s">
        <v>1011</v>
      </c>
      <c r="G72" s="252"/>
      <c r="H72" s="12"/>
    </row>
    <row r="73" spans="1:8">
      <c r="A73" s="3">
        <v>72</v>
      </c>
      <c r="B73" s="4" t="s">
        <v>145</v>
      </c>
      <c r="C73" s="5" t="s">
        <v>146</v>
      </c>
      <c r="D73" s="6" t="s">
        <v>330</v>
      </c>
      <c r="E73" s="7">
        <f t="shared" si="1"/>
        <v>72</v>
      </c>
      <c r="F73" s="250" t="s">
        <v>1012</v>
      </c>
      <c r="G73" s="252"/>
      <c r="H73" s="12"/>
    </row>
    <row r="74" spans="1:8">
      <c r="A74" s="3">
        <v>73</v>
      </c>
      <c r="B74" s="4" t="s">
        <v>147</v>
      </c>
      <c r="C74" s="5" t="s">
        <v>148</v>
      </c>
      <c r="D74" s="6" t="s">
        <v>328</v>
      </c>
      <c r="E74" s="7">
        <f t="shared" si="1"/>
        <v>73</v>
      </c>
      <c r="F74" s="250" t="s">
        <v>1013</v>
      </c>
      <c r="G74" s="252"/>
      <c r="H74" s="12"/>
    </row>
    <row r="75" spans="1:8">
      <c r="A75" s="3">
        <v>74</v>
      </c>
      <c r="B75" s="4" t="s">
        <v>149</v>
      </c>
      <c r="C75" s="5" t="s">
        <v>150</v>
      </c>
      <c r="D75" s="6" t="s">
        <v>328</v>
      </c>
      <c r="E75" s="7">
        <f t="shared" si="1"/>
        <v>74</v>
      </c>
      <c r="F75" s="250" t="s">
        <v>1014</v>
      </c>
      <c r="G75" s="252"/>
      <c r="H75" s="12"/>
    </row>
    <row r="76" spans="1:8">
      <c r="A76" s="3">
        <v>75</v>
      </c>
      <c r="B76" s="4" t="s">
        <v>151</v>
      </c>
      <c r="C76" s="5" t="s">
        <v>152</v>
      </c>
      <c r="D76" s="6" t="s">
        <v>328</v>
      </c>
      <c r="E76" s="7">
        <f t="shared" si="1"/>
        <v>75</v>
      </c>
      <c r="F76" s="250" t="s">
        <v>1015</v>
      </c>
      <c r="G76" s="252"/>
      <c r="H76" s="12"/>
    </row>
    <row r="77" spans="1:8">
      <c r="A77" s="3">
        <v>76</v>
      </c>
      <c r="B77" s="4" t="s">
        <v>153</v>
      </c>
      <c r="C77" s="5" t="s">
        <v>154</v>
      </c>
      <c r="D77" s="6" t="s">
        <v>328</v>
      </c>
      <c r="E77" s="7">
        <f t="shared" si="1"/>
        <v>76</v>
      </c>
      <c r="F77" s="250" t="s">
        <v>1016</v>
      </c>
      <c r="G77" s="252"/>
      <c r="H77" s="12"/>
    </row>
    <row r="78" spans="1:8">
      <c r="A78" s="3">
        <v>77</v>
      </c>
      <c r="B78" s="4" t="s">
        <v>155</v>
      </c>
      <c r="C78" s="5" t="s">
        <v>156</v>
      </c>
      <c r="D78" s="6" t="s">
        <v>328</v>
      </c>
      <c r="E78" s="7">
        <f t="shared" si="1"/>
        <v>77</v>
      </c>
      <c r="F78" s="250" t="s">
        <v>1017</v>
      </c>
      <c r="G78" s="252"/>
      <c r="H78" s="12"/>
    </row>
    <row r="79" spans="1:8">
      <c r="A79" s="3">
        <v>78</v>
      </c>
      <c r="B79" s="4" t="s">
        <v>157</v>
      </c>
      <c r="C79" s="5" t="s">
        <v>158</v>
      </c>
      <c r="D79" s="6" t="s">
        <v>328</v>
      </c>
      <c r="E79" s="7">
        <f t="shared" si="1"/>
        <v>78</v>
      </c>
      <c r="F79" s="250" t="s">
        <v>1018</v>
      </c>
      <c r="G79" s="252"/>
      <c r="H79" s="12"/>
    </row>
    <row r="80" spans="1:8">
      <c r="A80" s="3">
        <v>79</v>
      </c>
      <c r="B80" s="4" t="s">
        <v>159</v>
      </c>
      <c r="C80" s="5" t="s">
        <v>160</v>
      </c>
      <c r="D80" s="6" t="s">
        <v>328</v>
      </c>
      <c r="E80" s="7">
        <f t="shared" si="1"/>
        <v>79</v>
      </c>
      <c r="F80" s="250" t="s">
        <v>1019</v>
      </c>
      <c r="G80" s="252"/>
      <c r="H80" s="12"/>
    </row>
    <row r="81" spans="1:8">
      <c r="A81" s="3">
        <v>80</v>
      </c>
      <c r="B81" s="4" t="s">
        <v>161</v>
      </c>
      <c r="C81" s="5" t="s">
        <v>162</v>
      </c>
      <c r="D81" s="6" t="s">
        <v>328</v>
      </c>
      <c r="E81" s="7">
        <f t="shared" si="1"/>
        <v>80</v>
      </c>
      <c r="F81" s="250" t="s">
        <v>1020</v>
      </c>
      <c r="G81" s="252"/>
      <c r="H81" s="12"/>
    </row>
    <row r="82" spans="1:8">
      <c r="A82" s="3">
        <v>81</v>
      </c>
      <c r="B82" s="4" t="s">
        <v>163</v>
      </c>
      <c r="C82" s="5" t="s">
        <v>164</v>
      </c>
      <c r="D82" s="6" t="s">
        <v>328</v>
      </c>
      <c r="E82" s="7">
        <f t="shared" si="1"/>
        <v>81</v>
      </c>
      <c r="F82" s="250" t="s">
        <v>1021</v>
      </c>
      <c r="G82" s="252"/>
      <c r="H82" s="12"/>
    </row>
    <row r="83" spans="1:8">
      <c r="A83" s="3">
        <v>82</v>
      </c>
      <c r="B83" s="4" t="s">
        <v>165</v>
      </c>
      <c r="C83" s="5" t="s">
        <v>166</v>
      </c>
      <c r="D83" s="6" t="s">
        <v>328</v>
      </c>
      <c r="E83" s="7">
        <f t="shared" si="1"/>
        <v>82</v>
      </c>
      <c r="F83" s="250" t="s">
        <v>1022</v>
      </c>
      <c r="G83" s="252"/>
      <c r="H83" s="12"/>
    </row>
    <row r="84" spans="1:8">
      <c r="A84" s="3">
        <v>83</v>
      </c>
      <c r="B84" s="4" t="s">
        <v>167</v>
      </c>
      <c r="C84" s="5" t="s">
        <v>168</v>
      </c>
      <c r="D84" s="6" t="s">
        <v>328</v>
      </c>
      <c r="E84" s="7">
        <f t="shared" si="1"/>
        <v>83</v>
      </c>
      <c r="F84" s="250" t="s">
        <v>1023</v>
      </c>
      <c r="G84" s="252"/>
      <c r="H84" s="12"/>
    </row>
    <row r="85" spans="1:8">
      <c r="A85" s="3">
        <v>84</v>
      </c>
      <c r="B85" s="4" t="s">
        <v>169</v>
      </c>
      <c r="C85" s="5" t="s">
        <v>170</v>
      </c>
      <c r="D85" s="6" t="s">
        <v>328</v>
      </c>
      <c r="E85" s="7">
        <f t="shared" si="1"/>
        <v>84</v>
      </c>
      <c r="F85" s="250" t="s">
        <v>1024</v>
      </c>
      <c r="G85" s="252"/>
      <c r="H85" s="12"/>
    </row>
    <row r="86" spans="1:8">
      <c r="A86" s="3">
        <v>85</v>
      </c>
      <c r="B86" s="4" t="s">
        <v>171</v>
      </c>
      <c r="C86" s="5" t="s">
        <v>172</v>
      </c>
      <c r="D86" s="6" t="s">
        <v>328</v>
      </c>
      <c r="E86" s="7">
        <f t="shared" si="1"/>
        <v>85</v>
      </c>
      <c r="F86" s="250" t="s">
        <v>1025</v>
      </c>
      <c r="G86" s="252"/>
      <c r="H86" s="12"/>
    </row>
    <row r="87" spans="1:8">
      <c r="A87" s="3">
        <v>86</v>
      </c>
      <c r="B87" s="4" t="s">
        <v>173</v>
      </c>
      <c r="C87" s="5" t="s">
        <v>174</v>
      </c>
      <c r="D87" s="6" t="s">
        <v>328</v>
      </c>
      <c r="E87" s="7">
        <f t="shared" si="1"/>
        <v>86</v>
      </c>
      <c r="F87" s="250" t="s">
        <v>1026</v>
      </c>
      <c r="G87" s="252"/>
      <c r="H87" s="12"/>
    </row>
    <row r="88" spans="1:8">
      <c r="A88" s="3">
        <v>87</v>
      </c>
      <c r="B88" s="4" t="s">
        <v>175</v>
      </c>
      <c r="C88" s="5" t="s">
        <v>176</v>
      </c>
      <c r="D88" s="6" t="s">
        <v>328</v>
      </c>
      <c r="E88" s="7">
        <f t="shared" si="1"/>
        <v>87</v>
      </c>
      <c r="F88" s="250" t="s">
        <v>1027</v>
      </c>
      <c r="G88" s="252"/>
      <c r="H88" s="12"/>
    </row>
    <row r="89" spans="1:8">
      <c r="A89" s="3">
        <v>88</v>
      </c>
      <c r="B89" s="4" t="s">
        <v>177</v>
      </c>
      <c r="C89" s="5" t="s">
        <v>178</v>
      </c>
      <c r="D89" s="6" t="s">
        <v>328</v>
      </c>
      <c r="E89" s="7">
        <f t="shared" si="1"/>
        <v>88</v>
      </c>
      <c r="F89" s="250" t="s">
        <v>1028</v>
      </c>
      <c r="G89" s="252"/>
      <c r="H89" s="12"/>
    </row>
    <row r="90" spans="1:8">
      <c r="A90" s="3">
        <v>89</v>
      </c>
      <c r="B90" s="4" t="s">
        <v>179</v>
      </c>
      <c r="C90" s="5" t="s">
        <v>180</v>
      </c>
      <c r="D90" s="6" t="s">
        <v>328</v>
      </c>
      <c r="E90" s="7">
        <f t="shared" si="1"/>
        <v>89</v>
      </c>
      <c r="F90" s="250" t="s">
        <v>1029</v>
      </c>
      <c r="G90" s="252"/>
      <c r="H90" s="12"/>
    </row>
    <row r="91" spans="1:8">
      <c r="A91" s="3">
        <v>90</v>
      </c>
      <c r="B91" s="4" t="s">
        <v>181</v>
      </c>
      <c r="C91" s="5" t="s">
        <v>182</v>
      </c>
      <c r="D91" s="6" t="s">
        <v>328</v>
      </c>
      <c r="E91" s="7">
        <f t="shared" si="1"/>
        <v>90</v>
      </c>
      <c r="F91" s="250" t="s">
        <v>1030</v>
      </c>
      <c r="G91" s="252"/>
      <c r="H91" s="12"/>
    </row>
    <row r="92" spans="1:8">
      <c r="A92" s="3">
        <v>91</v>
      </c>
      <c r="B92" s="4" t="s">
        <v>183</v>
      </c>
      <c r="C92" s="5" t="s">
        <v>184</v>
      </c>
      <c r="D92" s="6" t="s">
        <v>328</v>
      </c>
      <c r="E92" s="7">
        <f t="shared" si="1"/>
        <v>91</v>
      </c>
      <c r="F92" s="250" t="s">
        <v>1031</v>
      </c>
      <c r="G92" s="252"/>
      <c r="H92" s="12"/>
    </row>
    <row r="93" spans="1:8">
      <c r="A93" s="3">
        <v>92</v>
      </c>
      <c r="B93" s="4" t="s">
        <v>185</v>
      </c>
      <c r="C93" s="5" t="s">
        <v>186</v>
      </c>
      <c r="D93" s="6" t="s">
        <v>328</v>
      </c>
      <c r="E93" s="7">
        <f t="shared" si="1"/>
        <v>92</v>
      </c>
      <c r="F93" s="250" t="s">
        <v>1032</v>
      </c>
      <c r="G93" s="252"/>
      <c r="H93" s="12"/>
    </row>
    <row r="94" spans="1:8">
      <c r="A94" s="3">
        <v>93</v>
      </c>
      <c r="B94" s="4" t="s">
        <v>187</v>
      </c>
      <c r="C94" s="5" t="s">
        <v>188</v>
      </c>
      <c r="D94" s="6" t="s">
        <v>328</v>
      </c>
      <c r="E94" s="7">
        <f t="shared" si="1"/>
        <v>93</v>
      </c>
      <c r="F94" s="250" t="s">
        <v>1033</v>
      </c>
      <c r="G94" s="252"/>
      <c r="H94" s="12"/>
    </row>
    <row r="95" spans="1:8">
      <c r="A95" s="3">
        <v>94</v>
      </c>
      <c r="B95" s="4" t="s">
        <v>189</v>
      </c>
      <c r="C95" s="5" t="s">
        <v>190</v>
      </c>
      <c r="D95" s="6" t="s">
        <v>328</v>
      </c>
      <c r="E95" s="7">
        <f t="shared" si="1"/>
        <v>94</v>
      </c>
      <c r="F95" s="250" t="s">
        <v>1034</v>
      </c>
      <c r="G95" s="252"/>
      <c r="H95" s="12"/>
    </row>
    <row r="96" spans="1:8">
      <c r="A96" s="3">
        <v>95</v>
      </c>
      <c r="B96" s="4" t="s">
        <v>191</v>
      </c>
      <c r="C96" s="5" t="s">
        <v>192</v>
      </c>
      <c r="D96" s="6" t="s">
        <v>328</v>
      </c>
      <c r="E96" s="7">
        <f t="shared" si="1"/>
        <v>95</v>
      </c>
      <c r="F96" s="250" t="s">
        <v>1035</v>
      </c>
      <c r="G96" s="252"/>
      <c r="H96" s="12"/>
    </row>
    <row r="97" spans="1:8">
      <c r="A97" s="3">
        <v>96</v>
      </c>
      <c r="B97" s="4" t="s">
        <v>193</v>
      </c>
      <c r="C97" s="5" t="s">
        <v>194</v>
      </c>
      <c r="D97" s="6" t="s">
        <v>328</v>
      </c>
      <c r="E97" s="7">
        <f t="shared" si="1"/>
        <v>96</v>
      </c>
      <c r="F97" s="250" t="s">
        <v>1036</v>
      </c>
      <c r="G97" s="252"/>
      <c r="H97" s="12"/>
    </row>
    <row r="98" spans="1:8">
      <c r="A98" s="3">
        <v>97</v>
      </c>
      <c r="B98" s="4" t="s">
        <v>195</v>
      </c>
      <c r="C98" s="5" t="s">
        <v>196</v>
      </c>
      <c r="D98" s="6" t="s">
        <v>328</v>
      </c>
      <c r="E98" s="7">
        <f t="shared" si="1"/>
        <v>97</v>
      </c>
      <c r="F98" s="250" t="s">
        <v>1037</v>
      </c>
      <c r="G98" s="252"/>
      <c r="H98" s="12"/>
    </row>
    <row r="99" spans="1:8">
      <c r="A99" s="3">
        <v>98</v>
      </c>
      <c r="B99" s="4" t="s">
        <v>197</v>
      </c>
      <c r="C99" s="5" t="s">
        <v>198</v>
      </c>
      <c r="D99" s="6" t="s">
        <v>328</v>
      </c>
      <c r="E99" s="7">
        <f t="shared" si="1"/>
        <v>98</v>
      </c>
      <c r="F99" s="250" t="s">
        <v>1038</v>
      </c>
      <c r="G99" s="252"/>
      <c r="H99" s="12"/>
    </row>
    <row r="100" spans="1:8">
      <c r="A100" s="3">
        <v>99</v>
      </c>
      <c r="B100" s="4" t="s">
        <v>199</v>
      </c>
      <c r="C100" s="5" t="s">
        <v>200</v>
      </c>
      <c r="D100" s="6" t="s">
        <v>328</v>
      </c>
      <c r="E100" s="7">
        <f t="shared" si="1"/>
        <v>99</v>
      </c>
      <c r="F100" s="250" t="s">
        <v>1039</v>
      </c>
      <c r="G100" s="252"/>
      <c r="H100" s="12"/>
    </row>
    <row r="101" spans="1:8">
      <c r="A101" s="3">
        <v>100</v>
      </c>
      <c r="B101" s="10" t="s">
        <v>201</v>
      </c>
      <c r="C101" s="11" t="s">
        <v>202</v>
      </c>
      <c r="D101" s="6" t="s">
        <v>282</v>
      </c>
      <c r="E101" s="7">
        <f t="shared" si="1"/>
        <v>100</v>
      </c>
      <c r="F101" s="250" t="s">
        <v>1040</v>
      </c>
      <c r="G101" s="252"/>
      <c r="H101" s="12"/>
    </row>
    <row r="102" spans="1:8">
      <c r="A102" s="3">
        <v>101</v>
      </c>
      <c r="B102" s="10" t="s">
        <v>203</v>
      </c>
      <c r="C102" s="5" t="s">
        <v>204</v>
      </c>
      <c r="D102" s="6" t="s">
        <v>282</v>
      </c>
      <c r="E102" s="7">
        <f t="shared" si="1"/>
        <v>101</v>
      </c>
      <c r="F102" s="250" t="s">
        <v>1041</v>
      </c>
      <c r="G102" s="252"/>
      <c r="H102" s="12"/>
    </row>
    <row r="103" spans="1:8">
      <c r="A103" s="3">
        <v>102</v>
      </c>
      <c r="B103" s="10" t="s">
        <v>205</v>
      </c>
      <c r="C103" s="5" t="s">
        <v>206</v>
      </c>
      <c r="D103" s="6" t="s">
        <v>282</v>
      </c>
      <c r="E103" s="7">
        <f t="shared" si="1"/>
        <v>102</v>
      </c>
      <c r="F103" s="250" t="s">
        <v>1042</v>
      </c>
      <c r="G103" s="252"/>
      <c r="H103" s="12"/>
    </row>
    <row r="104" spans="1:8">
      <c r="A104" s="3">
        <v>103</v>
      </c>
      <c r="B104" s="10" t="s">
        <v>207</v>
      </c>
      <c r="C104" s="5" t="s">
        <v>208</v>
      </c>
      <c r="D104" s="6" t="s">
        <v>282</v>
      </c>
      <c r="E104" s="7">
        <f t="shared" si="1"/>
        <v>103</v>
      </c>
      <c r="F104" s="250" t="s">
        <v>1043</v>
      </c>
      <c r="G104" s="252"/>
      <c r="H104" s="12"/>
    </row>
    <row r="105" spans="1:8">
      <c r="A105" s="3">
        <v>104</v>
      </c>
      <c r="B105" s="10" t="s">
        <v>209</v>
      </c>
      <c r="C105" s="5" t="s">
        <v>210</v>
      </c>
      <c r="D105" s="6" t="s">
        <v>282</v>
      </c>
      <c r="E105" s="7">
        <f t="shared" si="1"/>
        <v>104</v>
      </c>
      <c r="F105" s="250" t="s">
        <v>1044</v>
      </c>
      <c r="G105" s="252"/>
      <c r="H105" s="12"/>
    </row>
    <row r="106" spans="1:8">
      <c r="A106" s="3">
        <v>105</v>
      </c>
      <c r="B106" s="10" t="s">
        <v>211</v>
      </c>
      <c r="C106" s="5" t="s">
        <v>212</v>
      </c>
      <c r="D106" s="6" t="s">
        <v>282</v>
      </c>
      <c r="E106" s="7">
        <f t="shared" si="1"/>
        <v>105</v>
      </c>
      <c r="F106" s="250" t="s">
        <v>1045</v>
      </c>
      <c r="G106" s="252"/>
      <c r="H106" s="12"/>
    </row>
    <row r="107" spans="1:8">
      <c r="A107" s="3">
        <v>106</v>
      </c>
      <c r="B107" s="10" t="s">
        <v>213</v>
      </c>
      <c r="C107" s="5" t="s">
        <v>214</v>
      </c>
      <c r="D107" s="6" t="s">
        <v>282</v>
      </c>
      <c r="E107" s="7">
        <f t="shared" si="1"/>
        <v>106</v>
      </c>
      <c r="F107" s="250" t="s">
        <v>1046</v>
      </c>
      <c r="G107" s="252"/>
      <c r="H107" s="12"/>
    </row>
    <row r="108" spans="1:8">
      <c r="A108" s="3">
        <v>107</v>
      </c>
      <c r="B108" s="10" t="s">
        <v>215</v>
      </c>
      <c r="C108" s="5" t="s">
        <v>216</v>
      </c>
      <c r="D108" s="6" t="s">
        <v>282</v>
      </c>
      <c r="E108" s="7">
        <f t="shared" si="1"/>
        <v>107</v>
      </c>
      <c r="F108" s="250" t="s">
        <v>1047</v>
      </c>
      <c r="G108" s="252"/>
      <c r="H108" s="12"/>
    </row>
    <row r="109" spans="1:8">
      <c r="A109" s="3">
        <v>108</v>
      </c>
      <c r="B109" s="10" t="s">
        <v>217</v>
      </c>
      <c r="C109" s="5" t="s">
        <v>218</v>
      </c>
      <c r="D109" s="6" t="s">
        <v>282</v>
      </c>
      <c r="E109" s="7">
        <f t="shared" si="1"/>
        <v>108</v>
      </c>
      <c r="F109" s="250" t="s">
        <v>1048</v>
      </c>
      <c r="G109" s="252"/>
      <c r="H109" s="12"/>
    </row>
    <row r="110" spans="1:8">
      <c r="A110" s="3">
        <v>109</v>
      </c>
      <c r="B110" s="10" t="s">
        <v>219</v>
      </c>
      <c r="C110" s="5" t="s">
        <v>220</v>
      </c>
      <c r="D110" s="6" t="s">
        <v>282</v>
      </c>
      <c r="E110" s="7">
        <f t="shared" si="1"/>
        <v>109</v>
      </c>
      <c r="F110" s="250" t="s">
        <v>1049</v>
      </c>
      <c r="G110" s="252"/>
      <c r="H110" s="12"/>
    </row>
    <row r="111" spans="1:8">
      <c r="A111" s="3">
        <v>110</v>
      </c>
      <c r="B111" s="10" t="s">
        <v>221</v>
      </c>
      <c r="C111" s="5" t="s">
        <v>222</v>
      </c>
      <c r="D111" s="6" t="s">
        <v>282</v>
      </c>
      <c r="E111" s="7">
        <f t="shared" si="1"/>
        <v>110</v>
      </c>
      <c r="F111" s="250" t="s">
        <v>1050</v>
      </c>
      <c r="G111" s="252"/>
      <c r="H111" s="12"/>
    </row>
    <row r="112" spans="1:8">
      <c r="A112" s="3">
        <v>111</v>
      </c>
      <c r="B112" s="10" t="s">
        <v>223</v>
      </c>
      <c r="C112" s="5" t="s">
        <v>224</v>
      </c>
      <c r="D112" s="6" t="s">
        <v>282</v>
      </c>
      <c r="E112" s="7">
        <f t="shared" si="1"/>
        <v>111</v>
      </c>
      <c r="F112" s="250" t="s">
        <v>1051</v>
      </c>
      <c r="G112" s="252"/>
      <c r="H112" s="12"/>
    </row>
    <row r="113" spans="1:8">
      <c r="A113" s="3">
        <v>112</v>
      </c>
      <c r="B113" s="10" t="s">
        <v>225</v>
      </c>
      <c r="C113" s="5" t="s">
        <v>226</v>
      </c>
      <c r="D113" s="6" t="s">
        <v>282</v>
      </c>
      <c r="E113" s="7">
        <f t="shared" si="1"/>
        <v>112</v>
      </c>
      <c r="F113" s="250" t="s">
        <v>1052</v>
      </c>
      <c r="G113" s="252"/>
      <c r="H113" s="12"/>
    </row>
    <row r="114" spans="1:8">
      <c r="A114" s="3">
        <v>113</v>
      </c>
      <c r="B114" s="10" t="s">
        <v>227</v>
      </c>
      <c r="C114" s="5" t="s">
        <v>228</v>
      </c>
      <c r="D114" s="6" t="s">
        <v>282</v>
      </c>
      <c r="E114" s="7">
        <f t="shared" si="1"/>
        <v>113</v>
      </c>
      <c r="F114" s="250" t="s">
        <v>1053</v>
      </c>
      <c r="G114" s="252"/>
      <c r="H114" s="12"/>
    </row>
    <row r="115" spans="1:8">
      <c r="A115" s="3">
        <v>114</v>
      </c>
      <c r="B115" s="10" t="s">
        <v>229</v>
      </c>
      <c r="C115" s="5" t="s">
        <v>230</v>
      </c>
      <c r="D115" s="6" t="s">
        <v>282</v>
      </c>
      <c r="E115" s="7">
        <f t="shared" si="1"/>
        <v>114</v>
      </c>
      <c r="F115" s="250" t="s">
        <v>1054</v>
      </c>
      <c r="G115" s="252"/>
      <c r="H115" s="12"/>
    </row>
    <row r="116" spans="1:8">
      <c r="A116" s="3">
        <v>115</v>
      </c>
      <c r="B116" s="10" t="s">
        <v>231</v>
      </c>
      <c r="C116" s="5" t="s">
        <v>232</v>
      </c>
      <c r="D116" s="6" t="s">
        <v>282</v>
      </c>
      <c r="E116" s="7">
        <f t="shared" si="1"/>
        <v>115</v>
      </c>
      <c r="F116" s="250" t="s">
        <v>1055</v>
      </c>
      <c r="G116" s="252"/>
      <c r="H116" s="12"/>
    </row>
    <row r="117" spans="1:8">
      <c r="A117" s="3">
        <v>116</v>
      </c>
      <c r="B117" s="10" t="s">
        <v>233</v>
      </c>
      <c r="C117" s="5" t="s">
        <v>234</v>
      </c>
      <c r="D117" s="6" t="s">
        <v>282</v>
      </c>
      <c r="E117" s="7">
        <f t="shared" si="1"/>
        <v>116</v>
      </c>
      <c r="F117" s="250" t="s">
        <v>1056</v>
      </c>
      <c r="G117" s="252"/>
      <c r="H117" s="12"/>
    </row>
    <row r="118" spans="1:8">
      <c r="A118" s="3">
        <v>117</v>
      </c>
      <c r="B118" s="10" t="s">
        <v>235</v>
      </c>
      <c r="C118" s="5" t="s">
        <v>236</v>
      </c>
      <c r="D118" s="6" t="s">
        <v>282</v>
      </c>
      <c r="E118" s="7">
        <f t="shared" si="1"/>
        <v>117</v>
      </c>
      <c r="F118" s="250" t="s">
        <v>1057</v>
      </c>
      <c r="G118" s="252"/>
      <c r="H118" s="12"/>
    </row>
    <row r="119" spans="1:8">
      <c r="A119" s="3">
        <v>118</v>
      </c>
      <c r="B119" s="10" t="s">
        <v>237</v>
      </c>
      <c r="C119" s="5" t="s">
        <v>238</v>
      </c>
      <c r="D119" s="6" t="s">
        <v>282</v>
      </c>
      <c r="E119" s="7">
        <f t="shared" si="1"/>
        <v>118</v>
      </c>
      <c r="F119" s="250" t="s">
        <v>1058</v>
      </c>
      <c r="G119" s="252"/>
      <c r="H119" s="12"/>
    </row>
    <row r="120" spans="1:8">
      <c r="A120" s="3">
        <v>119</v>
      </c>
      <c r="B120" s="10" t="s">
        <v>239</v>
      </c>
      <c r="C120" s="5" t="s">
        <v>240</v>
      </c>
      <c r="D120" s="6" t="s">
        <v>282</v>
      </c>
      <c r="E120" s="7">
        <f t="shared" si="1"/>
        <v>119</v>
      </c>
      <c r="F120" s="250" t="s">
        <v>1059</v>
      </c>
      <c r="G120" s="252"/>
      <c r="H120" s="12"/>
    </row>
    <row r="121" spans="1:8">
      <c r="A121" s="3">
        <v>120</v>
      </c>
      <c r="B121" s="10" t="s">
        <v>241</v>
      </c>
      <c r="C121" s="5" t="s">
        <v>242</v>
      </c>
      <c r="D121" s="6" t="s">
        <v>282</v>
      </c>
      <c r="E121" s="7">
        <f t="shared" si="1"/>
        <v>120</v>
      </c>
      <c r="F121" s="250" t="s">
        <v>1060</v>
      </c>
      <c r="G121" s="252"/>
      <c r="H121" s="12"/>
    </row>
    <row r="122" spans="1:8">
      <c r="A122" s="3">
        <v>121</v>
      </c>
      <c r="B122" s="10" t="s">
        <v>243</v>
      </c>
      <c r="C122" s="5" t="s">
        <v>244</v>
      </c>
      <c r="D122" s="6" t="s">
        <v>282</v>
      </c>
      <c r="E122" s="7">
        <f t="shared" si="1"/>
        <v>121</v>
      </c>
      <c r="F122" s="250" t="s">
        <v>1061</v>
      </c>
      <c r="G122" s="252"/>
      <c r="H122" s="12"/>
    </row>
    <row r="123" spans="1:8">
      <c r="A123" s="3">
        <v>122</v>
      </c>
      <c r="B123" s="10" t="s">
        <v>245</v>
      </c>
      <c r="C123" s="5" t="s">
        <v>246</v>
      </c>
      <c r="D123" s="6" t="s">
        <v>282</v>
      </c>
      <c r="E123" s="7">
        <f t="shared" si="1"/>
        <v>122</v>
      </c>
      <c r="F123" s="250" t="s">
        <v>1062</v>
      </c>
      <c r="G123" s="252"/>
      <c r="H123" s="12"/>
    </row>
    <row r="124" spans="1:8">
      <c r="A124" s="3">
        <v>123</v>
      </c>
      <c r="B124" s="10" t="s">
        <v>247</v>
      </c>
      <c r="C124" s="5" t="s">
        <v>248</v>
      </c>
      <c r="D124" s="6" t="s">
        <v>282</v>
      </c>
      <c r="E124" s="7">
        <f t="shared" si="1"/>
        <v>123</v>
      </c>
      <c r="F124" s="250" t="s">
        <v>1063</v>
      </c>
      <c r="G124" s="252"/>
      <c r="H124" s="12"/>
    </row>
    <row r="125" spans="1:8">
      <c r="A125" s="3">
        <v>124</v>
      </c>
      <c r="B125" s="10" t="s">
        <v>249</v>
      </c>
      <c r="C125" s="5" t="s">
        <v>250</v>
      </c>
      <c r="D125" s="6" t="s">
        <v>282</v>
      </c>
      <c r="E125" s="7">
        <f t="shared" si="1"/>
        <v>124</v>
      </c>
      <c r="F125" s="250" t="s">
        <v>1064</v>
      </c>
      <c r="G125" s="252"/>
      <c r="H125" s="12"/>
    </row>
    <row r="126" spans="1:8">
      <c r="A126" s="3">
        <v>125</v>
      </c>
      <c r="B126" s="10" t="s">
        <v>251</v>
      </c>
      <c r="C126" s="5" t="s">
        <v>252</v>
      </c>
      <c r="D126" s="6" t="s">
        <v>282</v>
      </c>
      <c r="E126" s="7">
        <f t="shared" si="1"/>
        <v>125</v>
      </c>
      <c r="F126" s="250" t="s">
        <v>1065</v>
      </c>
      <c r="G126" s="252"/>
      <c r="H126" s="12"/>
    </row>
    <row r="127" spans="1:8">
      <c r="A127" s="3">
        <v>126</v>
      </c>
      <c r="B127" s="10" t="s">
        <v>253</v>
      </c>
      <c r="C127" s="5" t="s">
        <v>254</v>
      </c>
      <c r="D127" s="6" t="s">
        <v>282</v>
      </c>
      <c r="E127" s="7">
        <f t="shared" si="1"/>
        <v>126</v>
      </c>
      <c r="F127" s="250" t="s">
        <v>1066</v>
      </c>
      <c r="G127" s="252"/>
      <c r="H127" s="12"/>
    </row>
    <row r="128" spans="1:8">
      <c r="A128" s="3">
        <v>127</v>
      </c>
      <c r="B128" s="4" t="s">
        <v>255</v>
      </c>
      <c r="C128" s="5" t="s">
        <v>256</v>
      </c>
      <c r="D128" s="6" t="s">
        <v>328</v>
      </c>
      <c r="E128" s="7">
        <f t="shared" si="1"/>
        <v>127</v>
      </c>
      <c r="F128" s="250" t="s">
        <v>1067</v>
      </c>
      <c r="G128" s="252"/>
      <c r="H128" s="12"/>
    </row>
    <row r="129" spans="1:8">
      <c r="A129" s="3">
        <v>128</v>
      </c>
      <c r="B129" s="213" t="s">
        <v>604</v>
      </c>
      <c r="C129" s="5" t="s">
        <v>257</v>
      </c>
      <c r="D129" s="6"/>
      <c r="E129" s="7">
        <f t="shared" si="1"/>
        <v>128</v>
      </c>
      <c r="F129" s="250" t="s">
        <v>1068</v>
      </c>
      <c r="G129" s="252"/>
      <c r="H129" s="12"/>
    </row>
    <row r="130" spans="1:8">
      <c r="A130" s="3">
        <v>129</v>
      </c>
      <c r="B130" s="213" t="s">
        <v>940</v>
      </c>
      <c r="C130" s="5" t="s">
        <v>258</v>
      </c>
      <c r="D130" s="6"/>
      <c r="E130" s="7">
        <f t="shared" ref="E130:E141" si="2">A130</f>
        <v>129</v>
      </c>
      <c r="F130" s="250" t="s">
        <v>1069</v>
      </c>
      <c r="G130" s="252"/>
      <c r="H130" s="12"/>
    </row>
    <row r="131" spans="1:8">
      <c r="A131" s="3">
        <v>130</v>
      </c>
      <c r="B131" s="213" t="s">
        <v>605</v>
      </c>
      <c r="C131" s="5" t="s">
        <v>259</v>
      </c>
      <c r="D131" s="6"/>
      <c r="E131" s="7">
        <f t="shared" si="2"/>
        <v>130</v>
      </c>
      <c r="F131" s="250" t="s">
        <v>1070</v>
      </c>
      <c r="G131" s="252"/>
      <c r="H131" s="12"/>
    </row>
    <row r="132" spans="1:8">
      <c r="A132" s="3">
        <v>131</v>
      </c>
      <c r="B132" s="213" t="s">
        <v>606</v>
      </c>
      <c r="C132" s="5" t="s">
        <v>260</v>
      </c>
      <c r="D132" s="6"/>
      <c r="E132" s="7">
        <f t="shared" si="2"/>
        <v>131</v>
      </c>
      <c r="F132" s="250" t="s">
        <v>1071</v>
      </c>
      <c r="G132" s="252"/>
      <c r="H132" s="12"/>
    </row>
    <row r="133" spans="1:8" ht="19.5">
      <c r="A133" s="3">
        <v>132</v>
      </c>
      <c r="B133" s="214" t="s">
        <v>607</v>
      </c>
      <c r="C133" s="5" t="s">
        <v>261</v>
      </c>
      <c r="D133" s="6"/>
      <c r="E133" s="7">
        <f t="shared" si="2"/>
        <v>132</v>
      </c>
      <c r="F133" s="250" t="s">
        <v>1072</v>
      </c>
      <c r="G133" s="252"/>
      <c r="H133" s="12"/>
    </row>
    <row r="134" spans="1:8" ht="19.5">
      <c r="A134" s="3">
        <v>133</v>
      </c>
      <c r="B134" s="214" t="s">
        <v>1086</v>
      </c>
      <c r="C134" s="5" t="s">
        <v>262</v>
      </c>
      <c r="D134" s="6"/>
      <c r="E134" s="7">
        <f t="shared" si="2"/>
        <v>133</v>
      </c>
      <c r="F134" s="250" t="s">
        <v>1073</v>
      </c>
      <c r="G134" s="252"/>
      <c r="H134" s="12"/>
    </row>
    <row r="135" spans="1:8" ht="19.5">
      <c r="A135" s="3">
        <v>134</v>
      </c>
      <c r="B135" s="214" t="s">
        <v>1087</v>
      </c>
      <c r="C135" s="5" t="s">
        <v>263</v>
      </c>
      <c r="D135" s="6"/>
      <c r="E135" s="7">
        <f t="shared" si="2"/>
        <v>134</v>
      </c>
      <c r="F135" s="250" t="s">
        <v>1074</v>
      </c>
      <c r="G135" s="252"/>
      <c r="H135" s="12"/>
    </row>
    <row r="136" spans="1:8" ht="19.5">
      <c r="A136" s="3">
        <v>135</v>
      </c>
      <c r="B136" s="214" t="s">
        <v>1082</v>
      </c>
      <c r="C136" s="5" t="s">
        <v>264</v>
      </c>
      <c r="D136" s="6"/>
      <c r="E136" s="7">
        <f t="shared" si="2"/>
        <v>135</v>
      </c>
      <c r="F136" s="250" t="s">
        <v>1075</v>
      </c>
      <c r="G136" s="252"/>
      <c r="H136" s="12"/>
    </row>
    <row r="137" spans="1:8" ht="19.5">
      <c r="A137" s="3">
        <v>136</v>
      </c>
      <c r="B137" s="214" t="s">
        <v>608</v>
      </c>
      <c r="C137" s="5" t="s">
        <v>265</v>
      </c>
      <c r="D137" s="6"/>
      <c r="E137" s="7">
        <f t="shared" si="2"/>
        <v>136</v>
      </c>
      <c r="F137" s="250" t="s">
        <v>1076</v>
      </c>
      <c r="G137" s="252"/>
      <c r="H137" s="12"/>
    </row>
    <row r="138" spans="1:8" ht="19.5">
      <c r="A138" s="3">
        <v>137</v>
      </c>
      <c r="B138" s="214" t="s">
        <v>609</v>
      </c>
      <c r="C138" s="5" t="s">
        <v>266</v>
      </c>
      <c r="D138" s="6"/>
      <c r="E138" s="7">
        <f t="shared" si="2"/>
        <v>137</v>
      </c>
      <c r="F138" s="250" t="s">
        <v>1077</v>
      </c>
      <c r="G138" s="252"/>
      <c r="H138" s="12"/>
    </row>
    <row r="139" spans="1:8" ht="19.5">
      <c r="A139" s="3">
        <v>138</v>
      </c>
      <c r="B139" s="214" t="s">
        <v>1088</v>
      </c>
      <c r="C139" s="5" t="s">
        <v>267</v>
      </c>
      <c r="D139" s="6"/>
      <c r="E139" s="7">
        <f t="shared" si="2"/>
        <v>138</v>
      </c>
      <c r="F139" s="250" t="s">
        <v>1078</v>
      </c>
      <c r="G139" s="252"/>
      <c r="H139" s="12"/>
    </row>
    <row r="140" spans="1:8" ht="19.5">
      <c r="A140" s="3">
        <v>139</v>
      </c>
      <c r="B140" s="214" t="s">
        <v>610</v>
      </c>
      <c r="C140" s="5" t="s">
        <v>268</v>
      </c>
      <c r="D140" s="6"/>
      <c r="E140" s="7">
        <f t="shared" si="2"/>
        <v>139</v>
      </c>
      <c r="F140" s="250" t="s">
        <v>1079</v>
      </c>
      <c r="G140" s="252"/>
      <c r="H140" s="12"/>
    </row>
    <row r="141" spans="1:8">
      <c r="A141" s="3">
        <v>140</v>
      </c>
      <c r="B141" s="213" t="s">
        <v>611</v>
      </c>
      <c r="C141" s="5" t="s">
        <v>269</v>
      </c>
      <c r="D141" s="6"/>
      <c r="E141" s="7">
        <f t="shared" si="2"/>
        <v>140</v>
      </c>
      <c r="F141" s="250" t="s">
        <v>1080</v>
      </c>
      <c r="G141" s="252"/>
      <c r="H141" s="12"/>
    </row>
    <row r="142" spans="1:8">
      <c r="A142" s="3">
        <v>141</v>
      </c>
      <c r="B142" s="213" t="s">
        <v>612</v>
      </c>
      <c r="C142" s="5"/>
      <c r="D142" s="6"/>
      <c r="E142" s="7"/>
      <c r="F142" s="8"/>
      <c r="G142" s="252"/>
      <c r="H142" s="12" t="str">
        <f t="shared" ref="H142:H194" si="3">SUBSTITUTE(G142," ","")</f>
        <v/>
      </c>
    </row>
    <row r="143" spans="1:8">
      <c r="A143" s="3">
        <v>142</v>
      </c>
      <c r="B143" s="213" t="s">
        <v>613</v>
      </c>
      <c r="C143" s="5"/>
      <c r="D143" s="6"/>
      <c r="E143" s="7"/>
      <c r="F143" s="8"/>
      <c r="G143" s="252"/>
      <c r="H143" s="12" t="str">
        <f t="shared" si="3"/>
        <v/>
      </c>
    </row>
    <row r="144" spans="1:8">
      <c r="A144" s="3">
        <v>143</v>
      </c>
      <c r="B144" s="213" t="s">
        <v>614</v>
      </c>
      <c r="C144" s="5"/>
      <c r="D144" s="6"/>
      <c r="E144" s="7"/>
      <c r="F144" s="8"/>
      <c r="G144" s="252"/>
      <c r="H144" s="12" t="str">
        <f t="shared" si="3"/>
        <v/>
      </c>
    </row>
    <row r="145" spans="1:8">
      <c r="A145" s="3">
        <v>144</v>
      </c>
      <c r="B145" s="213" t="s">
        <v>615</v>
      </c>
      <c r="C145" s="5"/>
      <c r="D145" s="6"/>
      <c r="E145" s="7"/>
      <c r="F145" s="8"/>
      <c r="G145" s="252"/>
      <c r="H145" s="12" t="str">
        <f t="shared" si="3"/>
        <v/>
      </c>
    </row>
    <row r="146" spans="1:8">
      <c r="A146" s="3">
        <v>145</v>
      </c>
      <c r="H146" s="12" t="str">
        <f t="shared" si="3"/>
        <v/>
      </c>
    </row>
    <row r="147" spans="1:8">
      <c r="A147" s="3">
        <v>146</v>
      </c>
      <c r="H147" s="12" t="str">
        <f t="shared" si="3"/>
        <v/>
      </c>
    </row>
    <row r="148" spans="1:8">
      <c r="A148" s="3">
        <v>147</v>
      </c>
      <c r="H148" s="12" t="str">
        <f t="shared" si="3"/>
        <v/>
      </c>
    </row>
    <row r="149" spans="1:8">
      <c r="A149" s="3">
        <v>148</v>
      </c>
      <c r="H149" s="12" t="str">
        <f t="shared" si="3"/>
        <v/>
      </c>
    </row>
    <row r="150" spans="1:8">
      <c r="A150" s="3">
        <v>149</v>
      </c>
      <c r="H150" s="12" t="str">
        <f t="shared" si="3"/>
        <v/>
      </c>
    </row>
    <row r="151" spans="1:8">
      <c r="A151" s="3">
        <v>150</v>
      </c>
      <c r="H151" s="12" t="str">
        <f t="shared" si="3"/>
        <v/>
      </c>
    </row>
    <row r="152" spans="1:8">
      <c r="A152" s="3">
        <v>151</v>
      </c>
      <c r="H152" s="12" t="str">
        <f t="shared" si="3"/>
        <v/>
      </c>
    </row>
    <row r="153" spans="1:8">
      <c r="A153" s="3">
        <v>152</v>
      </c>
      <c r="H153" s="12" t="str">
        <f t="shared" si="3"/>
        <v/>
      </c>
    </row>
    <row r="154" spans="1:8">
      <c r="A154" s="3">
        <v>153</v>
      </c>
      <c r="H154" s="12" t="str">
        <f t="shared" si="3"/>
        <v/>
      </c>
    </row>
    <row r="155" spans="1:8">
      <c r="A155" s="3">
        <v>154</v>
      </c>
      <c r="H155" s="12" t="str">
        <f t="shared" si="3"/>
        <v/>
      </c>
    </row>
    <row r="156" spans="1:8">
      <c r="A156" s="3">
        <v>155</v>
      </c>
      <c r="H156" s="12" t="str">
        <f t="shared" si="3"/>
        <v/>
      </c>
    </row>
    <row r="157" spans="1:8">
      <c r="A157" s="3">
        <v>156</v>
      </c>
      <c r="H157" s="12" t="str">
        <f t="shared" si="3"/>
        <v/>
      </c>
    </row>
    <row r="158" spans="1:8">
      <c r="A158" s="3">
        <v>157</v>
      </c>
      <c r="H158" s="12" t="str">
        <f t="shared" si="3"/>
        <v/>
      </c>
    </row>
    <row r="159" spans="1:8">
      <c r="A159" s="3">
        <v>158</v>
      </c>
      <c r="H159" s="12" t="str">
        <f t="shared" si="3"/>
        <v/>
      </c>
    </row>
    <row r="160" spans="1:8">
      <c r="A160" s="3">
        <v>159</v>
      </c>
      <c r="H160" s="12" t="str">
        <f t="shared" si="3"/>
        <v/>
      </c>
    </row>
    <row r="161" spans="1:8">
      <c r="A161" s="3">
        <v>160</v>
      </c>
      <c r="H161" s="12" t="str">
        <f t="shared" si="3"/>
        <v/>
      </c>
    </row>
    <row r="162" spans="1:8">
      <c r="A162" s="3">
        <v>161</v>
      </c>
      <c r="H162" s="12" t="str">
        <f t="shared" si="3"/>
        <v/>
      </c>
    </row>
    <row r="163" spans="1:8">
      <c r="A163" s="3">
        <v>162</v>
      </c>
      <c r="H163" s="12" t="str">
        <f t="shared" si="3"/>
        <v/>
      </c>
    </row>
    <row r="164" spans="1:8">
      <c r="A164" s="3">
        <v>163</v>
      </c>
      <c r="H164" s="12" t="str">
        <f t="shared" si="3"/>
        <v/>
      </c>
    </row>
    <row r="165" spans="1:8">
      <c r="A165" s="3">
        <v>164</v>
      </c>
      <c r="H165" s="12" t="str">
        <f t="shared" si="3"/>
        <v/>
      </c>
    </row>
    <row r="166" spans="1:8">
      <c r="A166" s="3">
        <v>165</v>
      </c>
      <c r="H166" s="12" t="str">
        <f t="shared" si="3"/>
        <v/>
      </c>
    </row>
    <row r="167" spans="1:8">
      <c r="A167" s="3">
        <v>166</v>
      </c>
      <c r="H167" s="12" t="str">
        <f t="shared" si="3"/>
        <v/>
      </c>
    </row>
    <row r="168" spans="1:8">
      <c r="A168" s="3">
        <v>167</v>
      </c>
      <c r="H168" s="12" t="str">
        <f t="shared" si="3"/>
        <v/>
      </c>
    </row>
    <row r="169" spans="1:8">
      <c r="A169" s="3">
        <v>168</v>
      </c>
      <c r="H169" s="12" t="str">
        <f t="shared" si="3"/>
        <v/>
      </c>
    </row>
    <row r="170" spans="1:8">
      <c r="A170" s="3">
        <v>169</v>
      </c>
      <c r="H170" s="12" t="str">
        <f t="shared" si="3"/>
        <v/>
      </c>
    </row>
    <row r="171" spans="1:8">
      <c r="A171" s="3">
        <v>170</v>
      </c>
      <c r="H171" s="12" t="str">
        <f t="shared" si="3"/>
        <v/>
      </c>
    </row>
    <row r="172" spans="1:8">
      <c r="A172" s="3">
        <v>171</v>
      </c>
      <c r="H172" s="12" t="str">
        <f t="shared" si="3"/>
        <v/>
      </c>
    </row>
    <row r="173" spans="1:8">
      <c r="A173" s="3">
        <v>172</v>
      </c>
      <c r="H173" s="12" t="str">
        <f t="shared" si="3"/>
        <v/>
      </c>
    </row>
    <row r="174" spans="1:8">
      <c r="A174" s="3">
        <v>173</v>
      </c>
      <c r="H174" s="12" t="str">
        <f t="shared" si="3"/>
        <v/>
      </c>
    </row>
    <row r="175" spans="1:8">
      <c r="A175" s="3">
        <v>174</v>
      </c>
      <c r="H175" s="12" t="str">
        <f t="shared" si="3"/>
        <v/>
      </c>
    </row>
    <row r="176" spans="1:8">
      <c r="A176" s="3">
        <v>175</v>
      </c>
      <c r="H176" s="12" t="str">
        <f t="shared" si="3"/>
        <v/>
      </c>
    </row>
    <row r="177" spans="1:8">
      <c r="A177" s="3">
        <v>176</v>
      </c>
      <c r="H177" s="12" t="str">
        <f t="shared" si="3"/>
        <v/>
      </c>
    </row>
    <row r="178" spans="1:8">
      <c r="A178" s="3">
        <v>177</v>
      </c>
      <c r="H178" s="12" t="str">
        <f t="shared" si="3"/>
        <v/>
      </c>
    </row>
    <row r="179" spans="1:8">
      <c r="A179" s="3">
        <v>178</v>
      </c>
      <c r="H179" s="12" t="str">
        <f t="shared" si="3"/>
        <v/>
      </c>
    </row>
    <row r="180" spans="1:8">
      <c r="A180" s="3">
        <v>179</v>
      </c>
      <c r="H180" s="12" t="str">
        <f t="shared" si="3"/>
        <v/>
      </c>
    </row>
    <row r="181" spans="1:8">
      <c r="A181" s="3">
        <v>180</v>
      </c>
      <c r="H181" s="12" t="str">
        <f t="shared" si="3"/>
        <v/>
      </c>
    </row>
    <row r="182" spans="1:8">
      <c r="A182" s="3">
        <v>181</v>
      </c>
      <c r="H182" s="12" t="str">
        <f t="shared" si="3"/>
        <v/>
      </c>
    </row>
    <row r="183" spans="1:8">
      <c r="A183" s="3">
        <v>182</v>
      </c>
      <c r="H183" s="12" t="str">
        <f t="shared" si="3"/>
        <v/>
      </c>
    </row>
    <row r="184" spans="1:8">
      <c r="A184" s="3">
        <v>183</v>
      </c>
      <c r="H184" s="12" t="str">
        <f t="shared" si="3"/>
        <v/>
      </c>
    </row>
    <row r="185" spans="1:8">
      <c r="A185" s="3">
        <v>184</v>
      </c>
      <c r="H185" s="12" t="str">
        <f t="shared" si="3"/>
        <v/>
      </c>
    </row>
    <row r="186" spans="1:8">
      <c r="A186" s="3">
        <v>185</v>
      </c>
      <c r="H186" s="12" t="str">
        <f t="shared" si="3"/>
        <v/>
      </c>
    </row>
    <row r="187" spans="1:8">
      <c r="A187" s="3">
        <v>186</v>
      </c>
      <c r="H187" s="12" t="str">
        <f t="shared" si="3"/>
        <v/>
      </c>
    </row>
    <row r="188" spans="1:8">
      <c r="A188" s="3">
        <v>187</v>
      </c>
      <c r="H188" s="12" t="str">
        <f t="shared" si="3"/>
        <v/>
      </c>
    </row>
    <row r="189" spans="1:8">
      <c r="A189" s="3">
        <v>188</v>
      </c>
      <c r="H189" s="12" t="str">
        <f t="shared" si="3"/>
        <v/>
      </c>
    </row>
    <row r="190" spans="1:8">
      <c r="A190" s="3">
        <v>189</v>
      </c>
      <c r="H190" s="12" t="str">
        <f t="shared" si="3"/>
        <v/>
      </c>
    </row>
    <row r="191" spans="1:8">
      <c r="A191" s="3">
        <v>190</v>
      </c>
      <c r="H191" s="12" t="str">
        <f t="shared" si="3"/>
        <v/>
      </c>
    </row>
    <row r="192" spans="1:8">
      <c r="A192" s="3">
        <v>191</v>
      </c>
      <c r="H192" s="12" t="str">
        <f t="shared" si="3"/>
        <v/>
      </c>
    </row>
    <row r="193" spans="1:8">
      <c r="A193" s="3">
        <v>192</v>
      </c>
      <c r="H193" s="12" t="str">
        <f t="shared" si="3"/>
        <v/>
      </c>
    </row>
    <row r="194" spans="1:8">
      <c r="A194" s="3">
        <v>193</v>
      </c>
      <c r="H194" s="12" t="str">
        <f t="shared" si="3"/>
        <v/>
      </c>
    </row>
    <row r="195" spans="1:8">
      <c r="A195" s="3">
        <v>194</v>
      </c>
      <c r="H195" s="12" t="str">
        <f t="shared" ref="H195:H201" si="4">SUBSTITUTE(G195," ","")</f>
        <v/>
      </c>
    </row>
    <row r="196" spans="1:8">
      <c r="A196" s="3">
        <v>195</v>
      </c>
      <c r="H196" s="12" t="str">
        <f t="shared" si="4"/>
        <v/>
      </c>
    </row>
    <row r="197" spans="1:8">
      <c r="A197" s="3">
        <v>196</v>
      </c>
      <c r="H197" s="12" t="str">
        <f t="shared" si="4"/>
        <v/>
      </c>
    </row>
    <row r="198" spans="1:8">
      <c r="A198" s="3">
        <v>197</v>
      </c>
      <c r="H198" s="12" t="str">
        <f t="shared" si="4"/>
        <v/>
      </c>
    </row>
    <row r="199" spans="1:8">
      <c r="A199" s="3">
        <v>198</v>
      </c>
      <c r="H199" s="12" t="str">
        <f t="shared" si="4"/>
        <v/>
      </c>
    </row>
    <row r="200" spans="1:8">
      <c r="A200" s="3">
        <v>199</v>
      </c>
      <c r="H200" s="12" t="str">
        <f t="shared" si="4"/>
        <v/>
      </c>
    </row>
    <row r="201" spans="1:8">
      <c r="A201" s="3">
        <v>200</v>
      </c>
      <c r="H201" s="12" t="str">
        <f t="shared" si="4"/>
        <v/>
      </c>
    </row>
  </sheetData>
  <sheetProtection algorithmName="SHA-512" hashValue="qV+mn6TUVegV++TYvUoHQ051xSWUwCGmLTjQqxItSWPqUraMN/Q+T2Lz0jQqbXAl9LHd4Syn42iUgEEdQQQKdA==" saltValue="ofaVnrvsrffFHRhBpOl/ww==" spinCount="100000" sheet="1" objects="1" scenarios="1"/>
  <autoFilter ref="A1:E201"/>
  <dataValidations count="1">
    <dataValidation type="list" allowBlank="1" showInputMessage="1" showErrorMessage="1" sqref="D129:D201">
      <formula1>"chuyen,thuong,thuong co lop chuyen,giao duc thuong xuyen"</formula1>
    </dataValidation>
  </dataValidations>
  <pageMargins left="0.7" right="0.7" top="0.75" bottom="0.75" header="0.3" footer="0.3"/>
  <pageSetup orientation="portrait" horizontalDpi="300" r:id="rId1"/>
  <extLst>
    <ext xmlns:mx="http://schemas.microsoft.com/office/mac/excel/2008/main" uri="{64002731-A6B0-56B0-2670-7721B7C09600}">
      <mx:PLV Mode="0" OnePage="0" WScale="0"/>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3">
    <tabColor theme="6"/>
  </sheetPr>
  <dimension ref="A1:P180"/>
  <sheetViews>
    <sheetView tabSelected="1" topLeftCell="A171" workbookViewId="0">
      <selection activeCell="C172" sqref="C172:O172"/>
    </sheetView>
  </sheetViews>
  <sheetFormatPr defaultRowHeight="15.75"/>
  <cols>
    <col min="1" max="1" width="3.25" style="225" customWidth="1"/>
    <col min="2" max="2" width="18.875" style="118" customWidth="1"/>
    <col min="3" max="3" width="4.375" style="118" customWidth="1"/>
    <col min="4" max="4" width="6.5" style="118" customWidth="1"/>
    <col min="5" max="5" width="4.875" style="118" customWidth="1"/>
    <col min="6" max="6" width="8" style="118" customWidth="1"/>
    <col min="7" max="7" width="5.125" style="118" customWidth="1"/>
    <col min="8" max="8" width="5.5" style="118" customWidth="1"/>
    <col min="9" max="9" width="7.375" style="118" customWidth="1"/>
    <col min="10" max="10" width="10.25" style="118" customWidth="1"/>
    <col min="11" max="11" width="7.5" style="118" customWidth="1"/>
    <col min="12" max="12" width="7" style="118" customWidth="1"/>
    <col min="13" max="13" width="10.5" style="118" customWidth="1"/>
    <col min="14" max="14" width="8" style="118" customWidth="1"/>
    <col min="15" max="15" width="16.25" style="118" customWidth="1"/>
    <col min="16" max="16" width="13.875" style="118" bestFit="1" customWidth="1"/>
    <col min="17" max="256" width="8.5" style="118"/>
    <col min="257" max="257" width="3.25" style="118" customWidth="1"/>
    <col min="258" max="258" width="18.875" style="118" customWidth="1"/>
    <col min="259" max="259" width="4.375" style="118" customWidth="1"/>
    <col min="260" max="260" width="6.5" style="118" customWidth="1"/>
    <col min="261" max="261" width="5.375" style="118" customWidth="1"/>
    <col min="262" max="262" width="10.25" style="118" customWidth="1"/>
    <col min="263" max="263" width="4.5" style="118" customWidth="1"/>
    <col min="264" max="264" width="6.5" style="118" customWidth="1"/>
    <col min="265" max="265" width="7.375" style="118" customWidth="1"/>
    <col min="266" max="266" width="10.25" style="118" customWidth="1"/>
    <col min="267" max="267" width="10.375" style="118" customWidth="1"/>
    <col min="268" max="268" width="8.875" style="118" customWidth="1"/>
    <col min="269" max="269" width="10.5" style="118" customWidth="1"/>
    <col min="270" max="270" width="12.375" style="118" customWidth="1"/>
    <col min="271" max="271" width="18.75" style="118" customWidth="1"/>
    <col min="272" max="512" width="8.5" style="118"/>
    <col min="513" max="513" width="3.25" style="118" customWidth="1"/>
    <col min="514" max="514" width="18.875" style="118" customWidth="1"/>
    <col min="515" max="515" width="4.375" style="118" customWidth="1"/>
    <col min="516" max="516" width="6.5" style="118" customWidth="1"/>
    <col min="517" max="517" width="5.375" style="118" customWidth="1"/>
    <col min="518" max="518" width="10.25" style="118" customWidth="1"/>
    <col min="519" max="519" width="4.5" style="118" customWidth="1"/>
    <col min="520" max="520" width="6.5" style="118" customWidth="1"/>
    <col min="521" max="521" width="7.375" style="118" customWidth="1"/>
    <col min="522" max="522" width="10.25" style="118" customWidth="1"/>
    <col min="523" max="523" width="10.375" style="118" customWidth="1"/>
    <col min="524" max="524" width="8.875" style="118" customWidth="1"/>
    <col min="525" max="525" width="10.5" style="118" customWidth="1"/>
    <col min="526" max="526" width="12.375" style="118" customWidth="1"/>
    <col min="527" max="527" width="18.75" style="118" customWidth="1"/>
    <col min="528" max="768" width="8.5" style="118"/>
    <col min="769" max="769" width="3.25" style="118" customWidth="1"/>
    <col min="770" max="770" width="18.875" style="118" customWidth="1"/>
    <col min="771" max="771" width="4.375" style="118" customWidth="1"/>
    <col min="772" max="772" width="6.5" style="118" customWidth="1"/>
    <col min="773" max="773" width="5.375" style="118" customWidth="1"/>
    <col min="774" max="774" width="10.25" style="118" customWidth="1"/>
    <col min="775" max="775" width="4.5" style="118" customWidth="1"/>
    <col min="776" max="776" width="6.5" style="118" customWidth="1"/>
    <col min="777" max="777" width="7.375" style="118" customWidth="1"/>
    <col min="778" max="778" width="10.25" style="118" customWidth="1"/>
    <col min="779" max="779" width="10.375" style="118" customWidth="1"/>
    <col min="780" max="780" width="8.875" style="118" customWidth="1"/>
    <col min="781" max="781" width="10.5" style="118" customWidth="1"/>
    <col min="782" max="782" width="12.375" style="118" customWidth="1"/>
    <col min="783" max="783" width="18.75" style="118" customWidth="1"/>
    <col min="784" max="1024" width="9" style="118"/>
    <col min="1025" max="1025" width="3.25" style="118" customWidth="1"/>
    <col min="1026" max="1026" width="18.875" style="118" customWidth="1"/>
    <col min="1027" max="1027" width="4.375" style="118" customWidth="1"/>
    <col min="1028" max="1028" width="6.5" style="118" customWidth="1"/>
    <col min="1029" max="1029" width="5.375" style="118" customWidth="1"/>
    <col min="1030" max="1030" width="10.25" style="118" customWidth="1"/>
    <col min="1031" max="1031" width="4.5" style="118" customWidth="1"/>
    <col min="1032" max="1032" width="6.5" style="118" customWidth="1"/>
    <col min="1033" max="1033" width="7.375" style="118" customWidth="1"/>
    <col min="1034" max="1034" width="10.25" style="118" customWidth="1"/>
    <col min="1035" max="1035" width="10.375" style="118" customWidth="1"/>
    <col min="1036" max="1036" width="8.875" style="118" customWidth="1"/>
    <col min="1037" max="1037" width="10.5" style="118" customWidth="1"/>
    <col min="1038" max="1038" width="12.375" style="118" customWidth="1"/>
    <col min="1039" max="1039" width="18.75" style="118" customWidth="1"/>
    <col min="1040" max="1280" width="8.5" style="118"/>
    <col min="1281" max="1281" width="3.25" style="118" customWidth="1"/>
    <col min="1282" max="1282" width="18.875" style="118" customWidth="1"/>
    <col min="1283" max="1283" width="4.375" style="118" customWidth="1"/>
    <col min="1284" max="1284" width="6.5" style="118" customWidth="1"/>
    <col min="1285" max="1285" width="5.375" style="118" customWidth="1"/>
    <col min="1286" max="1286" width="10.25" style="118" customWidth="1"/>
    <col min="1287" max="1287" width="4.5" style="118" customWidth="1"/>
    <col min="1288" max="1288" width="6.5" style="118" customWidth="1"/>
    <col min="1289" max="1289" width="7.375" style="118" customWidth="1"/>
    <col min="1290" max="1290" width="10.25" style="118" customWidth="1"/>
    <col min="1291" max="1291" width="10.375" style="118" customWidth="1"/>
    <col min="1292" max="1292" width="8.875" style="118" customWidth="1"/>
    <col min="1293" max="1293" width="10.5" style="118" customWidth="1"/>
    <col min="1294" max="1294" width="12.375" style="118" customWidth="1"/>
    <col min="1295" max="1295" width="18.75" style="118" customWidth="1"/>
    <col min="1296" max="1536" width="8.5" style="118"/>
    <col min="1537" max="1537" width="3.25" style="118" customWidth="1"/>
    <col min="1538" max="1538" width="18.875" style="118" customWidth="1"/>
    <col min="1539" max="1539" width="4.375" style="118" customWidth="1"/>
    <col min="1540" max="1540" width="6.5" style="118" customWidth="1"/>
    <col min="1541" max="1541" width="5.375" style="118" customWidth="1"/>
    <col min="1542" max="1542" width="10.25" style="118" customWidth="1"/>
    <col min="1543" max="1543" width="4.5" style="118" customWidth="1"/>
    <col min="1544" max="1544" width="6.5" style="118" customWidth="1"/>
    <col min="1545" max="1545" width="7.375" style="118" customWidth="1"/>
    <col min="1546" max="1546" width="10.25" style="118" customWidth="1"/>
    <col min="1547" max="1547" width="10.375" style="118" customWidth="1"/>
    <col min="1548" max="1548" width="8.875" style="118" customWidth="1"/>
    <col min="1549" max="1549" width="10.5" style="118" customWidth="1"/>
    <col min="1550" max="1550" width="12.375" style="118" customWidth="1"/>
    <col min="1551" max="1551" width="18.75" style="118" customWidth="1"/>
    <col min="1552" max="1792" width="8.5" style="118"/>
    <col min="1793" max="1793" width="3.25" style="118" customWidth="1"/>
    <col min="1794" max="1794" width="18.875" style="118" customWidth="1"/>
    <col min="1795" max="1795" width="4.375" style="118" customWidth="1"/>
    <col min="1796" max="1796" width="6.5" style="118" customWidth="1"/>
    <col min="1797" max="1797" width="5.375" style="118" customWidth="1"/>
    <col min="1798" max="1798" width="10.25" style="118" customWidth="1"/>
    <col min="1799" max="1799" width="4.5" style="118" customWidth="1"/>
    <col min="1800" max="1800" width="6.5" style="118" customWidth="1"/>
    <col min="1801" max="1801" width="7.375" style="118" customWidth="1"/>
    <col min="1802" max="1802" width="10.25" style="118" customWidth="1"/>
    <col min="1803" max="1803" width="10.375" style="118" customWidth="1"/>
    <col min="1804" max="1804" width="8.875" style="118" customWidth="1"/>
    <col min="1805" max="1805" width="10.5" style="118" customWidth="1"/>
    <col min="1806" max="1806" width="12.375" style="118" customWidth="1"/>
    <col min="1807" max="1807" width="18.75" style="118" customWidth="1"/>
    <col min="1808" max="2048" width="9" style="118"/>
    <col min="2049" max="2049" width="3.25" style="118" customWidth="1"/>
    <col min="2050" max="2050" width="18.875" style="118" customWidth="1"/>
    <col min="2051" max="2051" width="4.375" style="118" customWidth="1"/>
    <col min="2052" max="2052" width="6.5" style="118" customWidth="1"/>
    <col min="2053" max="2053" width="5.375" style="118" customWidth="1"/>
    <col min="2054" max="2054" width="10.25" style="118" customWidth="1"/>
    <col min="2055" max="2055" width="4.5" style="118" customWidth="1"/>
    <col min="2056" max="2056" width="6.5" style="118" customWidth="1"/>
    <col min="2057" max="2057" width="7.375" style="118" customWidth="1"/>
    <col min="2058" max="2058" width="10.25" style="118" customWidth="1"/>
    <col min="2059" max="2059" width="10.375" style="118" customWidth="1"/>
    <col min="2060" max="2060" width="8.875" style="118" customWidth="1"/>
    <col min="2061" max="2061" width="10.5" style="118" customWidth="1"/>
    <col min="2062" max="2062" width="12.375" style="118" customWidth="1"/>
    <col min="2063" max="2063" width="18.75" style="118" customWidth="1"/>
    <col min="2064" max="2304" width="8.5" style="118"/>
    <col min="2305" max="2305" width="3.25" style="118" customWidth="1"/>
    <col min="2306" max="2306" width="18.875" style="118" customWidth="1"/>
    <col min="2307" max="2307" width="4.375" style="118" customWidth="1"/>
    <col min="2308" max="2308" width="6.5" style="118" customWidth="1"/>
    <col min="2309" max="2309" width="5.375" style="118" customWidth="1"/>
    <col min="2310" max="2310" width="10.25" style="118" customWidth="1"/>
    <col min="2311" max="2311" width="4.5" style="118" customWidth="1"/>
    <col min="2312" max="2312" width="6.5" style="118" customWidth="1"/>
    <col min="2313" max="2313" width="7.375" style="118" customWidth="1"/>
    <col min="2314" max="2314" width="10.25" style="118" customWidth="1"/>
    <col min="2315" max="2315" width="10.375" style="118" customWidth="1"/>
    <col min="2316" max="2316" width="8.875" style="118" customWidth="1"/>
    <col min="2317" max="2317" width="10.5" style="118" customWidth="1"/>
    <col min="2318" max="2318" width="12.375" style="118" customWidth="1"/>
    <col min="2319" max="2319" width="18.75" style="118" customWidth="1"/>
    <col min="2320" max="2560" width="8.5" style="118"/>
    <col min="2561" max="2561" width="3.25" style="118" customWidth="1"/>
    <col min="2562" max="2562" width="18.875" style="118" customWidth="1"/>
    <col min="2563" max="2563" width="4.375" style="118" customWidth="1"/>
    <col min="2564" max="2564" width="6.5" style="118" customWidth="1"/>
    <col min="2565" max="2565" width="5.375" style="118" customWidth="1"/>
    <col min="2566" max="2566" width="10.25" style="118" customWidth="1"/>
    <col min="2567" max="2567" width="4.5" style="118" customWidth="1"/>
    <col min="2568" max="2568" width="6.5" style="118" customWidth="1"/>
    <col min="2569" max="2569" width="7.375" style="118" customWidth="1"/>
    <col min="2570" max="2570" width="10.25" style="118" customWidth="1"/>
    <col min="2571" max="2571" width="10.375" style="118" customWidth="1"/>
    <col min="2572" max="2572" width="8.875" style="118" customWidth="1"/>
    <col min="2573" max="2573" width="10.5" style="118" customWidth="1"/>
    <col min="2574" max="2574" width="12.375" style="118" customWidth="1"/>
    <col min="2575" max="2575" width="18.75" style="118" customWidth="1"/>
    <col min="2576" max="2816" width="8.5" style="118"/>
    <col min="2817" max="2817" width="3.25" style="118" customWidth="1"/>
    <col min="2818" max="2818" width="18.875" style="118" customWidth="1"/>
    <col min="2819" max="2819" width="4.375" style="118" customWidth="1"/>
    <col min="2820" max="2820" width="6.5" style="118" customWidth="1"/>
    <col min="2821" max="2821" width="5.375" style="118" customWidth="1"/>
    <col min="2822" max="2822" width="10.25" style="118" customWidth="1"/>
    <col min="2823" max="2823" width="4.5" style="118" customWidth="1"/>
    <col min="2824" max="2824" width="6.5" style="118" customWidth="1"/>
    <col min="2825" max="2825" width="7.375" style="118" customWidth="1"/>
    <col min="2826" max="2826" width="10.25" style="118" customWidth="1"/>
    <col min="2827" max="2827" width="10.375" style="118" customWidth="1"/>
    <col min="2828" max="2828" width="8.875" style="118" customWidth="1"/>
    <col min="2829" max="2829" width="10.5" style="118" customWidth="1"/>
    <col min="2830" max="2830" width="12.375" style="118" customWidth="1"/>
    <col min="2831" max="2831" width="18.75" style="118" customWidth="1"/>
    <col min="2832" max="3072" width="9" style="118"/>
    <col min="3073" max="3073" width="3.25" style="118" customWidth="1"/>
    <col min="3074" max="3074" width="18.875" style="118" customWidth="1"/>
    <col min="3075" max="3075" width="4.375" style="118" customWidth="1"/>
    <col min="3076" max="3076" width="6.5" style="118" customWidth="1"/>
    <col min="3077" max="3077" width="5.375" style="118" customWidth="1"/>
    <col min="3078" max="3078" width="10.25" style="118" customWidth="1"/>
    <col min="3079" max="3079" width="4.5" style="118" customWidth="1"/>
    <col min="3080" max="3080" width="6.5" style="118" customWidth="1"/>
    <col min="3081" max="3081" width="7.375" style="118" customWidth="1"/>
    <col min="3082" max="3082" width="10.25" style="118" customWidth="1"/>
    <col min="3083" max="3083" width="10.375" style="118" customWidth="1"/>
    <col min="3084" max="3084" width="8.875" style="118" customWidth="1"/>
    <col min="3085" max="3085" width="10.5" style="118" customWidth="1"/>
    <col min="3086" max="3086" width="12.375" style="118" customWidth="1"/>
    <col min="3087" max="3087" width="18.75" style="118" customWidth="1"/>
    <col min="3088" max="3328" width="8.5" style="118"/>
    <col min="3329" max="3329" width="3.25" style="118" customWidth="1"/>
    <col min="3330" max="3330" width="18.875" style="118" customWidth="1"/>
    <col min="3331" max="3331" width="4.375" style="118" customWidth="1"/>
    <col min="3332" max="3332" width="6.5" style="118" customWidth="1"/>
    <col min="3333" max="3333" width="5.375" style="118" customWidth="1"/>
    <col min="3334" max="3334" width="10.25" style="118" customWidth="1"/>
    <col min="3335" max="3335" width="4.5" style="118" customWidth="1"/>
    <col min="3336" max="3336" width="6.5" style="118" customWidth="1"/>
    <col min="3337" max="3337" width="7.375" style="118" customWidth="1"/>
    <col min="3338" max="3338" width="10.25" style="118" customWidth="1"/>
    <col min="3339" max="3339" width="10.375" style="118" customWidth="1"/>
    <col min="3340" max="3340" width="8.875" style="118" customWidth="1"/>
    <col min="3341" max="3341" width="10.5" style="118" customWidth="1"/>
    <col min="3342" max="3342" width="12.375" style="118" customWidth="1"/>
    <col min="3343" max="3343" width="18.75" style="118" customWidth="1"/>
    <col min="3344" max="3584" width="8.5" style="118"/>
    <col min="3585" max="3585" width="3.25" style="118" customWidth="1"/>
    <col min="3586" max="3586" width="18.875" style="118" customWidth="1"/>
    <col min="3587" max="3587" width="4.375" style="118" customWidth="1"/>
    <col min="3588" max="3588" width="6.5" style="118" customWidth="1"/>
    <col min="3589" max="3589" width="5.375" style="118" customWidth="1"/>
    <col min="3590" max="3590" width="10.25" style="118" customWidth="1"/>
    <col min="3591" max="3591" width="4.5" style="118" customWidth="1"/>
    <col min="3592" max="3592" width="6.5" style="118" customWidth="1"/>
    <col min="3593" max="3593" width="7.375" style="118" customWidth="1"/>
    <col min="3594" max="3594" width="10.25" style="118" customWidth="1"/>
    <col min="3595" max="3595" width="10.375" style="118" customWidth="1"/>
    <col min="3596" max="3596" width="8.875" style="118" customWidth="1"/>
    <col min="3597" max="3597" width="10.5" style="118" customWidth="1"/>
    <col min="3598" max="3598" width="12.375" style="118" customWidth="1"/>
    <col min="3599" max="3599" width="18.75" style="118" customWidth="1"/>
    <col min="3600" max="3840" width="8.5" style="118"/>
    <col min="3841" max="3841" width="3.25" style="118" customWidth="1"/>
    <col min="3842" max="3842" width="18.875" style="118" customWidth="1"/>
    <col min="3843" max="3843" width="4.375" style="118" customWidth="1"/>
    <col min="3844" max="3844" width="6.5" style="118" customWidth="1"/>
    <col min="3845" max="3845" width="5.375" style="118" customWidth="1"/>
    <col min="3846" max="3846" width="10.25" style="118" customWidth="1"/>
    <col min="3847" max="3847" width="4.5" style="118" customWidth="1"/>
    <col min="3848" max="3848" width="6.5" style="118" customWidth="1"/>
    <col min="3849" max="3849" width="7.375" style="118" customWidth="1"/>
    <col min="3850" max="3850" width="10.25" style="118" customWidth="1"/>
    <col min="3851" max="3851" width="10.375" style="118" customWidth="1"/>
    <col min="3852" max="3852" width="8.875" style="118" customWidth="1"/>
    <col min="3853" max="3853" width="10.5" style="118" customWidth="1"/>
    <col min="3854" max="3854" width="12.375" style="118" customWidth="1"/>
    <col min="3855" max="3855" width="18.75" style="118" customWidth="1"/>
    <col min="3856" max="4096" width="9" style="118"/>
    <col min="4097" max="4097" width="3.25" style="118" customWidth="1"/>
    <col min="4098" max="4098" width="18.875" style="118" customWidth="1"/>
    <col min="4099" max="4099" width="4.375" style="118" customWidth="1"/>
    <col min="4100" max="4100" width="6.5" style="118" customWidth="1"/>
    <col min="4101" max="4101" width="5.375" style="118" customWidth="1"/>
    <col min="4102" max="4102" width="10.25" style="118" customWidth="1"/>
    <col min="4103" max="4103" width="4.5" style="118" customWidth="1"/>
    <col min="4104" max="4104" width="6.5" style="118" customWidth="1"/>
    <col min="4105" max="4105" width="7.375" style="118" customWidth="1"/>
    <col min="4106" max="4106" width="10.25" style="118" customWidth="1"/>
    <col min="4107" max="4107" width="10.375" style="118" customWidth="1"/>
    <col min="4108" max="4108" width="8.875" style="118" customWidth="1"/>
    <col min="4109" max="4109" width="10.5" style="118" customWidth="1"/>
    <col min="4110" max="4110" width="12.375" style="118" customWidth="1"/>
    <col min="4111" max="4111" width="18.75" style="118" customWidth="1"/>
    <col min="4112" max="4352" width="8.5" style="118"/>
    <col min="4353" max="4353" width="3.25" style="118" customWidth="1"/>
    <col min="4354" max="4354" width="18.875" style="118" customWidth="1"/>
    <col min="4355" max="4355" width="4.375" style="118" customWidth="1"/>
    <col min="4356" max="4356" width="6.5" style="118" customWidth="1"/>
    <col min="4357" max="4357" width="5.375" style="118" customWidth="1"/>
    <col min="4358" max="4358" width="10.25" style="118" customWidth="1"/>
    <col min="4359" max="4359" width="4.5" style="118" customWidth="1"/>
    <col min="4360" max="4360" width="6.5" style="118" customWidth="1"/>
    <col min="4361" max="4361" width="7.375" style="118" customWidth="1"/>
    <col min="4362" max="4362" width="10.25" style="118" customWidth="1"/>
    <col min="4363" max="4363" width="10.375" style="118" customWidth="1"/>
    <col min="4364" max="4364" width="8.875" style="118" customWidth="1"/>
    <col min="4365" max="4365" width="10.5" style="118" customWidth="1"/>
    <col min="4366" max="4366" width="12.375" style="118" customWidth="1"/>
    <col min="4367" max="4367" width="18.75" style="118" customWidth="1"/>
    <col min="4368" max="4608" width="8.5" style="118"/>
    <col min="4609" max="4609" width="3.25" style="118" customWidth="1"/>
    <col min="4610" max="4610" width="18.875" style="118" customWidth="1"/>
    <col min="4611" max="4611" width="4.375" style="118" customWidth="1"/>
    <col min="4612" max="4612" width="6.5" style="118" customWidth="1"/>
    <col min="4613" max="4613" width="5.375" style="118" customWidth="1"/>
    <col min="4614" max="4614" width="10.25" style="118" customWidth="1"/>
    <col min="4615" max="4615" width="4.5" style="118" customWidth="1"/>
    <col min="4616" max="4616" width="6.5" style="118" customWidth="1"/>
    <col min="4617" max="4617" width="7.375" style="118" customWidth="1"/>
    <col min="4618" max="4618" width="10.25" style="118" customWidth="1"/>
    <col min="4619" max="4619" width="10.375" style="118" customWidth="1"/>
    <col min="4620" max="4620" width="8.875" style="118" customWidth="1"/>
    <col min="4621" max="4621" width="10.5" style="118" customWidth="1"/>
    <col min="4622" max="4622" width="12.375" style="118" customWidth="1"/>
    <col min="4623" max="4623" width="18.75" style="118" customWidth="1"/>
    <col min="4624" max="4864" width="8.5" style="118"/>
    <col min="4865" max="4865" width="3.25" style="118" customWidth="1"/>
    <col min="4866" max="4866" width="18.875" style="118" customWidth="1"/>
    <col min="4867" max="4867" width="4.375" style="118" customWidth="1"/>
    <col min="4868" max="4868" width="6.5" style="118" customWidth="1"/>
    <col min="4869" max="4869" width="5.375" style="118" customWidth="1"/>
    <col min="4870" max="4870" width="10.25" style="118" customWidth="1"/>
    <col min="4871" max="4871" width="4.5" style="118" customWidth="1"/>
    <col min="4872" max="4872" width="6.5" style="118" customWidth="1"/>
    <col min="4873" max="4873" width="7.375" style="118" customWidth="1"/>
    <col min="4874" max="4874" width="10.25" style="118" customWidth="1"/>
    <col min="4875" max="4875" width="10.375" style="118" customWidth="1"/>
    <col min="4876" max="4876" width="8.875" style="118" customWidth="1"/>
    <col min="4877" max="4877" width="10.5" style="118" customWidth="1"/>
    <col min="4878" max="4878" width="12.375" style="118" customWidth="1"/>
    <col min="4879" max="4879" width="18.75" style="118" customWidth="1"/>
    <col min="4880" max="5120" width="9" style="118"/>
    <col min="5121" max="5121" width="3.25" style="118" customWidth="1"/>
    <col min="5122" max="5122" width="18.875" style="118" customWidth="1"/>
    <col min="5123" max="5123" width="4.375" style="118" customWidth="1"/>
    <col min="5124" max="5124" width="6.5" style="118" customWidth="1"/>
    <col min="5125" max="5125" width="5.375" style="118" customWidth="1"/>
    <col min="5126" max="5126" width="10.25" style="118" customWidth="1"/>
    <col min="5127" max="5127" width="4.5" style="118" customWidth="1"/>
    <col min="5128" max="5128" width="6.5" style="118" customWidth="1"/>
    <col min="5129" max="5129" width="7.375" style="118" customWidth="1"/>
    <col min="5130" max="5130" width="10.25" style="118" customWidth="1"/>
    <col min="5131" max="5131" width="10.375" style="118" customWidth="1"/>
    <col min="5132" max="5132" width="8.875" style="118" customWidth="1"/>
    <col min="5133" max="5133" width="10.5" style="118" customWidth="1"/>
    <col min="5134" max="5134" width="12.375" style="118" customWidth="1"/>
    <col min="5135" max="5135" width="18.75" style="118" customWidth="1"/>
    <col min="5136" max="5376" width="8.5" style="118"/>
    <col min="5377" max="5377" width="3.25" style="118" customWidth="1"/>
    <col min="5378" max="5378" width="18.875" style="118" customWidth="1"/>
    <col min="5379" max="5379" width="4.375" style="118" customWidth="1"/>
    <col min="5380" max="5380" width="6.5" style="118" customWidth="1"/>
    <col min="5381" max="5381" width="5.375" style="118" customWidth="1"/>
    <col min="5382" max="5382" width="10.25" style="118" customWidth="1"/>
    <col min="5383" max="5383" width="4.5" style="118" customWidth="1"/>
    <col min="5384" max="5384" width="6.5" style="118" customWidth="1"/>
    <col min="5385" max="5385" width="7.375" style="118" customWidth="1"/>
    <col min="5386" max="5386" width="10.25" style="118" customWidth="1"/>
    <col min="5387" max="5387" width="10.375" style="118" customWidth="1"/>
    <col min="5388" max="5388" width="8.875" style="118" customWidth="1"/>
    <col min="5389" max="5389" width="10.5" style="118" customWidth="1"/>
    <col min="5390" max="5390" width="12.375" style="118" customWidth="1"/>
    <col min="5391" max="5391" width="18.75" style="118" customWidth="1"/>
    <col min="5392" max="5632" width="8.5" style="118"/>
    <col min="5633" max="5633" width="3.25" style="118" customWidth="1"/>
    <col min="5634" max="5634" width="18.875" style="118" customWidth="1"/>
    <col min="5635" max="5635" width="4.375" style="118" customWidth="1"/>
    <col min="5636" max="5636" width="6.5" style="118" customWidth="1"/>
    <col min="5637" max="5637" width="5.375" style="118" customWidth="1"/>
    <col min="5638" max="5638" width="10.25" style="118" customWidth="1"/>
    <col min="5639" max="5639" width="4.5" style="118" customWidth="1"/>
    <col min="5640" max="5640" width="6.5" style="118" customWidth="1"/>
    <col min="5641" max="5641" width="7.375" style="118" customWidth="1"/>
    <col min="5642" max="5642" width="10.25" style="118" customWidth="1"/>
    <col min="5643" max="5643" width="10.375" style="118" customWidth="1"/>
    <col min="5644" max="5644" width="8.875" style="118" customWidth="1"/>
    <col min="5645" max="5645" width="10.5" style="118" customWidth="1"/>
    <col min="5646" max="5646" width="12.375" style="118" customWidth="1"/>
    <col min="5647" max="5647" width="18.75" style="118" customWidth="1"/>
    <col min="5648" max="5888" width="8.5" style="118"/>
    <col min="5889" max="5889" width="3.25" style="118" customWidth="1"/>
    <col min="5890" max="5890" width="18.875" style="118" customWidth="1"/>
    <col min="5891" max="5891" width="4.375" style="118" customWidth="1"/>
    <col min="5892" max="5892" width="6.5" style="118" customWidth="1"/>
    <col min="5893" max="5893" width="5.375" style="118" customWidth="1"/>
    <col min="5894" max="5894" width="10.25" style="118" customWidth="1"/>
    <col min="5895" max="5895" width="4.5" style="118" customWidth="1"/>
    <col min="5896" max="5896" width="6.5" style="118" customWidth="1"/>
    <col min="5897" max="5897" width="7.375" style="118" customWidth="1"/>
    <col min="5898" max="5898" width="10.25" style="118" customWidth="1"/>
    <col min="5899" max="5899" width="10.375" style="118" customWidth="1"/>
    <col min="5900" max="5900" width="8.875" style="118" customWidth="1"/>
    <col min="5901" max="5901" width="10.5" style="118" customWidth="1"/>
    <col min="5902" max="5902" width="12.375" style="118" customWidth="1"/>
    <col min="5903" max="5903" width="18.75" style="118" customWidth="1"/>
    <col min="5904" max="6144" width="9" style="118"/>
    <col min="6145" max="6145" width="3.25" style="118" customWidth="1"/>
    <col min="6146" max="6146" width="18.875" style="118" customWidth="1"/>
    <col min="6147" max="6147" width="4.375" style="118" customWidth="1"/>
    <col min="6148" max="6148" width="6.5" style="118" customWidth="1"/>
    <col min="6149" max="6149" width="5.375" style="118" customWidth="1"/>
    <col min="6150" max="6150" width="10.25" style="118" customWidth="1"/>
    <col min="6151" max="6151" width="4.5" style="118" customWidth="1"/>
    <col min="6152" max="6152" width="6.5" style="118" customWidth="1"/>
    <col min="6153" max="6153" width="7.375" style="118" customWidth="1"/>
    <col min="6154" max="6154" width="10.25" style="118" customWidth="1"/>
    <col min="6155" max="6155" width="10.375" style="118" customWidth="1"/>
    <col min="6156" max="6156" width="8.875" style="118" customWidth="1"/>
    <col min="6157" max="6157" width="10.5" style="118" customWidth="1"/>
    <col min="6158" max="6158" width="12.375" style="118" customWidth="1"/>
    <col min="6159" max="6159" width="18.75" style="118" customWidth="1"/>
    <col min="6160" max="6400" width="8.5" style="118"/>
    <col min="6401" max="6401" width="3.25" style="118" customWidth="1"/>
    <col min="6402" max="6402" width="18.875" style="118" customWidth="1"/>
    <col min="6403" max="6403" width="4.375" style="118" customWidth="1"/>
    <col min="6404" max="6404" width="6.5" style="118" customWidth="1"/>
    <col min="6405" max="6405" width="5.375" style="118" customWidth="1"/>
    <col min="6406" max="6406" width="10.25" style="118" customWidth="1"/>
    <col min="6407" max="6407" width="4.5" style="118" customWidth="1"/>
    <col min="6408" max="6408" width="6.5" style="118" customWidth="1"/>
    <col min="6409" max="6409" width="7.375" style="118" customWidth="1"/>
    <col min="6410" max="6410" width="10.25" style="118" customWidth="1"/>
    <col min="6411" max="6411" width="10.375" style="118" customWidth="1"/>
    <col min="6412" max="6412" width="8.875" style="118" customWidth="1"/>
    <col min="6413" max="6413" width="10.5" style="118" customWidth="1"/>
    <col min="6414" max="6414" width="12.375" style="118" customWidth="1"/>
    <col min="6415" max="6415" width="18.75" style="118" customWidth="1"/>
    <col min="6416" max="6656" width="8.5" style="118"/>
    <col min="6657" max="6657" width="3.25" style="118" customWidth="1"/>
    <col min="6658" max="6658" width="18.875" style="118" customWidth="1"/>
    <col min="6659" max="6659" width="4.375" style="118" customWidth="1"/>
    <col min="6660" max="6660" width="6.5" style="118" customWidth="1"/>
    <col min="6661" max="6661" width="5.375" style="118" customWidth="1"/>
    <col min="6662" max="6662" width="10.25" style="118" customWidth="1"/>
    <col min="6663" max="6663" width="4.5" style="118" customWidth="1"/>
    <col min="6664" max="6664" width="6.5" style="118" customWidth="1"/>
    <col min="6665" max="6665" width="7.375" style="118" customWidth="1"/>
    <col min="6666" max="6666" width="10.25" style="118" customWidth="1"/>
    <col min="6667" max="6667" width="10.375" style="118" customWidth="1"/>
    <col min="6668" max="6668" width="8.875" style="118" customWidth="1"/>
    <col min="6669" max="6669" width="10.5" style="118" customWidth="1"/>
    <col min="6670" max="6670" width="12.375" style="118" customWidth="1"/>
    <col min="6671" max="6671" width="18.75" style="118" customWidth="1"/>
    <col min="6672" max="6912" width="8.5" style="118"/>
    <col min="6913" max="6913" width="3.25" style="118" customWidth="1"/>
    <col min="6914" max="6914" width="18.875" style="118" customWidth="1"/>
    <col min="6915" max="6915" width="4.375" style="118" customWidth="1"/>
    <col min="6916" max="6916" width="6.5" style="118" customWidth="1"/>
    <col min="6917" max="6917" width="5.375" style="118" customWidth="1"/>
    <col min="6918" max="6918" width="10.25" style="118" customWidth="1"/>
    <col min="6919" max="6919" width="4.5" style="118" customWidth="1"/>
    <col min="6920" max="6920" width="6.5" style="118" customWidth="1"/>
    <col min="6921" max="6921" width="7.375" style="118" customWidth="1"/>
    <col min="6922" max="6922" width="10.25" style="118" customWidth="1"/>
    <col min="6923" max="6923" width="10.375" style="118" customWidth="1"/>
    <col min="6924" max="6924" width="8.875" style="118" customWidth="1"/>
    <col min="6925" max="6925" width="10.5" style="118" customWidth="1"/>
    <col min="6926" max="6926" width="12.375" style="118" customWidth="1"/>
    <col min="6927" max="6927" width="18.75" style="118" customWidth="1"/>
    <col min="6928" max="7168" width="9" style="118"/>
    <col min="7169" max="7169" width="3.25" style="118" customWidth="1"/>
    <col min="7170" max="7170" width="18.875" style="118" customWidth="1"/>
    <col min="7171" max="7171" width="4.375" style="118" customWidth="1"/>
    <col min="7172" max="7172" width="6.5" style="118" customWidth="1"/>
    <col min="7173" max="7173" width="5.375" style="118" customWidth="1"/>
    <col min="7174" max="7174" width="10.25" style="118" customWidth="1"/>
    <col min="7175" max="7175" width="4.5" style="118" customWidth="1"/>
    <col min="7176" max="7176" width="6.5" style="118" customWidth="1"/>
    <col min="7177" max="7177" width="7.375" style="118" customWidth="1"/>
    <col min="7178" max="7178" width="10.25" style="118" customWidth="1"/>
    <col min="7179" max="7179" width="10.375" style="118" customWidth="1"/>
    <col min="7180" max="7180" width="8.875" style="118" customWidth="1"/>
    <col min="7181" max="7181" width="10.5" style="118" customWidth="1"/>
    <col min="7182" max="7182" width="12.375" style="118" customWidth="1"/>
    <col min="7183" max="7183" width="18.75" style="118" customWidth="1"/>
    <col min="7184" max="7424" width="8.5" style="118"/>
    <col min="7425" max="7425" width="3.25" style="118" customWidth="1"/>
    <col min="7426" max="7426" width="18.875" style="118" customWidth="1"/>
    <col min="7427" max="7427" width="4.375" style="118" customWidth="1"/>
    <col min="7428" max="7428" width="6.5" style="118" customWidth="1"/>
    <col min="7429" max="7429" width="5.375" style="118" customWidth="1"/>
    <col min="7430" max="7430" width="10.25" style="118" customWidth="1"/>
    <col min="7431" max="7431" width="4.5" style="118" customWidth="1"/>
    <col min="7432" max="7432" width="6.5" style="118" customWidth="1"/>
    <col min="7433" max="7433" width="7.375" style="118" customWidth="1"/>
    <col min="7434" max="7434" width="10.25" style="118" customWidth="1"/>
    <col min="7435" max="7435" width="10.375" style="118" customWidth="1"/>
    <col min="7436" max="7436" width="8.875" style="118" customWidth="1"/>
    <col min="7437" max="7437" width="10.5" style="118" customWidth="1"/>
    <col min="7438" max="7438" width="12.375" style="118" customWidth="1"/>
    <col min="7439" max="7439" width="18.75" style="118" customWidth="1"/>
    <col min="7440" max="7680" width="8.5" style="118"/>
    <col min="7681" max="7681" width="3.25" style="118" customWidth="1"/>
    <col min="7682" max="7682" width="18.875" style="118" customWidth="1"/>
    <col min="7683" max="7683" width="4.375" style="118" customWidth="1"/>
    <col min="7684" max="7684" width="6.5" style="118" customWidth="1"/>
    <col min="7685" max="7685" width="5.375" style="118" customWidth="1"/>
    <col min="7686" max="7686" width="10.25" style="118" customWidth="1"/>
    <col min="7687" max="7687" width="4.5" style="118" customWidth="1"/>
    <col min="7688" max="7688" width="6.5" style="118" customWidth="1"/>
    <col min="7689" max="7689" width="7.375" style="118" customWidth="1"/>
    <col min="7690" max="7690" width="10.25" style="118" customWidth="1"/>
    <col min="7691" max="7691" width="10.375" style="118" customWidth="1"/>
    <col min="7692" max="7692" width="8.875" style="118" customWidth="1"/>
    <col min="7693" max="7693" width="10.5" style="118" customWidth="1"/>
    <col min="7694" max="7694" width="12.375" style="118" customWidth="1"/>
    <col min="7695" max="7695" width="18.75" style="118" customWidth="1"/>
    <col min="7696" max="7936" width="8.5" style="118"/>
    <col min="7937" max="7937" width="3.25" style="118" customWidth="1"/>
    <col min="7938" max="7938" width="18.875" style="118" customWidth="1"/>
    <col min="7939" max="7939" width="4.375" style="118" customWidth="1"/>
    <col min="7940" max="7940" width="6.5" style="118" customWidth="1"/>
    <col min="7941" max="7941" width="5.375" style="118" customWidth="1"/>
    <col min="7942" max="7942" width="10.25" style="118" customWidth="1"/>
    <col min="7943" max="7943" width="4.5" style="118" customWidth="1"/>
    <col min="7944" max="7944" width="6.5" style="118" customWidth="1"/>
    <col min="7945" max="7945" width="7.375" style="118" customWidth="1"/>
    <col min="7946" max="7946" width="10.25" style="118" customWidth="1"/>
    <col min="7947" max="7947" width="10.375" style="118" customWidth="1"/>
    <col min="7948" max="7948" width="8.875" style="118" customWidth="1"/>
    <col min="7949" max="7949" width="10.5" style="118" customWidth="1"/>
    <col min="7950" max="7950" width="12.375" style="118" customWidth="1"/>
    <col min="7951" max="7951" width="18.75" style="118" customWidth="1"/>
    <col min="7952" max="8192" width="9" style="118"/>
    <col min="8193" max="8193" width="3.25" style="118" customWidth="1"/>
    <col min="8194" max="8194" width="18.875" style="118" customWidth="1"/>
    <col min="8195" max="8195" width="4.375" style="118" customWidth="1"/>
    <col min="8196" max="8196" width="6.5" style="118" customWidth="1"/>
    <col min="8197" max="8197" width="5.375" style="118" customWidth="1"/>
    <col min="8198" max="8198" width="10.25" style="118" customWidth="1"/>
    <col min="8199" max="8199" width="4.5" style="118" customWidth="1"/>
    <col min="8200" max="8200" width="6.5" style="118" customWidth="1"/>
    <col min="8201" max="8201" width="7.375" style="118" customWidth="1"/>
    <col min="8202" max="8202" width="10.25" style="118" customWidth="1"/>
    <col min="8203" max="8203" width="10.375" style="118" customWidth="1"/>
    <col min="8204" max="8204" width="8.875" style="118" customWidth="1"/>
    <col min="8205" max="8205" width="10.5" style="118" customWidth="1"/>
    <col min="8206" max="8206" width="12.375" style="118" customWidth="1"/>
    <col min="8207" max="8207" width="18.75" style="118" customWidth="1"/>
    <col min="8208" max="8448" width="8.5" style="118"/>
    <col min="8449" max="8449" width="3.25" style="118" customWidth="1"/>
    <col min="8450" max="8450" width="18.875" style="118" customWidth="1"/>
    <col min="8451" max="8451" width="4.375" style="118" customWidth="1"/>
    <col min="8452" max="8452" width="6.5" style="118" customWidth="1"/>
    <col min="8453" max="8453" width="5.375" style="118" customWidth="1"/>
    <col min="8454" max="8454" width="10.25" style="118" customWidth="1"/>
    <col min="8455" max="8455" width="4.5" style="118" customWidth="1"/>
    <col min="8456" max="8456" width="6.5" style="118" customWidth="1"/>
    <col min="8457" max="8457" width="7.375" style="118" customWidth="1"/>
    <col min="8458" max="8458" width="10.25" style="118" customWidth="1"/>
    <col min="8459" max="8459" width="10.375" style="118" customWidth="1"/>
    <col min="8460" max="8460" width="8.875" style="118" customWidth="1"/>
    <col min="8461" max="8461" width="10.5" style="118" customWidth="1"/>
    <col min="8462" max="8462" width="12.375" style="118" customWidth="1"/>
    <col min="8463" max="8463" width="18.75" style="118" customWidth="1"/>
    <col min="8464" max="8704" width="8.5" style="118"/>
    <col min="8705" max="8705" width="3.25" style="118" customWidth="1"/>
    <col min="8706" max="8706" width="18.875" style="118" customWidth="1"/>
    <col min="8707" max="8707" width="4.375" style="118" customWidth="1"/>
    <col min="8708" max="8708" width="6.5" style="118" customWidth="1"/>
    <col min="8709" max="8709" width="5.375" style="118" customWidth="1"/>
    <col min="8710" max="8710" width="10.25" style="118" customWidth="1"/>
    <col min="8711" max="8711" width="4.5" style="118" customWidth="1"/>
    <col min="8712" max="8712" width="6.5" style="118" customWidth="1"/>
    <col min="8713" max="8713" width="7.375" style="118" customWidth="1"/>
    <col min="8714" max="8714" width="10.25" style="118" customWidth="1"/>
    <col min="8715" max="8715" width="10.375" style="118" customWidth="1"/>
    <col min="8716" max="8716" width="8.875" style="118" customWidth="1"/>
    <col min="8717" max="8717" width="10.5" style="118" customWidth="1"/>
    <col min="8718" max="8718" width="12.375" style="118" customWidth="1"/>
    <col min="8719" max="8719" width="18.75" style="118" customWidth="1"/>
    <col min="8720" max="8960" width="8.5" style="118"/>
    <col min="8961" max="8961" width="3.25" style="118" customWidth="1"/>
    <col min="8962" max="8962" width="18.875" style="118" customWidth="1"/>
    <col min="8963" max="8963" width="4.375" style="118" customWidth="1"/>
    <col min="8964" max="8964" width="6.5" style="118" customWidth="1"/>
    <col min="8965" max="8965" width="5.375" style="118" customWidth="1"/>
    <col min="8966" max="8966" width="10.25" style="118" customWidth="1"/>
    <col min="8967" max="8967" width="4.5" style="118" customWidth="1"/>
    <col min="8968" max="8968" width="6.5" style="118" customWidth="1"/>
    <col min="8969" max="8969" width="7.375" style="118" customWidth="1"/>
    <col min="8970" max="8970" width="10.25" style="118" customWidth="1"/>
    <col min="8971" max="8971" width="10.375" style="118" customWidth="1"/>
    <col min="8972" max="8972" width="8.875" style="118" customWidth="1"/>
    <col min="8973" max="8973" width="10.5" style="118" customWidth="1"/>
    <col min="8974" max="8974" width="12.375" style="118" customWidth="1"/>
    <col min="8975" max="8975" width="18.75" style="118" customWidth="1"/>
    <col min="8976" max="9216" width="9" style="118"/>
    <col min="9217" max="9217" width="3.25" style="118" customWidth="1"/>
    <col min="9218" max="9218" width="18.875" style="118" customWidth="1"/>
    <col min="9219" max="9219" width="4.375" style="118" customWidth="1"/>
    <col min="9220" max="9220" width="6.5" style="118" customWidth="1"/>
    <col min="9221" max="9221" width="5.375" style="118" customWidth="1"/>
    <col min="9222" max="9222" width="10.25" style="118" customWidth="1"/>
    <col min="9223" max="9223" width="4.5" style="118" customWidth="1"/>
    <col min="9224" max="9224" width="6.5" style="118" customWidth="1"/>
    <col min="9225" max="9225" width="7.375" style="118" customWidth="1"/>
    <col min="9226" max="9226" width="10.25" style="118" customWidth="1"/>
    <col min="9227" max="9227" width="10.375" style="118" customWidth="1"/>
    <col min="9228" max="9228" width="8.875" style="118" customWidth="1"/>
    <col min="9229" max="9229" width="10.5" style="118" customWidth="1"/>
    <col min="9230" max="9230" width="12.375" style="118" customWidth="1"/>
    <col min="9231" max="9231" width="18.75" style="118" customWidth="1"/>
    <col min="9232" max="9472" width="8.5" style="118"/>
    <col min="9473" max="9473" width="3.25" style="118" customWidth="1"/>
    <col min="9474" max="9474" width="18.875" style="118" customWidth="1"/>
    <col min="9475" max="9475" width="4.375" style="118" customWidth="1"/>
    <col min="9476" max="9476" width="6.5" style="118" customWidth="1"/>
    <col min="9477" max="9477" width="5.375" style="118" customWidth="1"/>
    <col min="9478" max="9478" width="10.25" style="118" customWidth="1"/>
    <col min="9479" max="9479" width="4.5" style="118" customWidth="1"/>
    <col min="9480" max="9480" width="6.5" style="118" customWidth="1"/>
    <col min="9481" max="9481" width="7.375" style="118" customWidth="1"/>
    <col min="9482" max="9482" width="10.25" style="118" customWidth="1"/>
    <col min="9483" max="9483" width="10.375" style="118" customWidth="1"/>
    <col min="9484" max="9484" width="8.875" style="118" customWidth="1"/>
    <col min="9485" max="9485" width="10.5" style="118" customWidth="1"/>
    <col min="9486" max="9486" width="12.375" style="118" customWidth="1"/>
    <col min="9487" max="9487" width="18.75" style="118" customWidth="1"/>
    <col min="9488" max="9728" width="8.5" style="118"/>
    <col min="9729" max="9729" width="3.25" style="118" customWidth="1"/>
    <col min="9730" max="9730" width="18.875" style="118" customWidth="1"/>
    <col min="9731" max="9731" width="4.375" style="118" customWidth="1"/>
    <col min="9732" max="9732" width="6.5" style="118" customWidth="1"/>
    <col min="9733" max="9733" width="5.375" style="118" customWidth="1"/>
    <col min="9734" max="9734" width="10.25" style="118" customWidth="1"/>
    <col min="9735" max="9735" width="4.5" style="118" customWidth="1"/>
    <col min="9736" max="9736" width="6.5" style="118" customWidth="1"/>
    <col min="9737" max="9737" width="7.375" style="118" customWidth="1"/>
    <col min="9738" max="9738" width="10.25" style="118" customWidth="1"/>
    <col min="9739" max="9739" width="10.375" style="118" customWidth="1"/>
    <col min="9740" max="9740" width="8.875" style="118" customWidth="1"/>
    <col min="9741" max="9741" width="10.5" style="118" customWidth="1"/>
    <col min="9742" max="9742" width="12.375" style="118" customWidth="1"/>
    <col min="9743" max="9743" width="18.75" style="118" customWidth="1"/>
    <col min="9744" max="9984" width="8.5" style="118"/>
    <col min="9985" max="9985" width="3.25" style="118" customWidth="1"/>
    <col min="9986" max="9986" width="18.875" style="118" customWidth="1"/>
    <col min="9987" max="9987" width="4.375" style="118" customWidth="1"/>
    <col min="9988" max="9988" width="6.5" style="118" customWidth="1"/>
    <col min="9989" max="9989" width="5.375" style="118" customWidth="1"/>
    <col min="9990" max="9990" width="10.25" style="118" customWidth="1"/>
    <col min="9991" max="9991" width="4.5" style="118" customWidth="1"/>
    <col min="9992" max="9992" width="6.5" style="118" customWidth="1"/>
    <col min="9993" max="9993" width="7.375" style="118" customWidth="1"/>
    <col min="9994" max="9994" width="10.25" style="118" customWidth="1"/>
    <col min="9995" max="9995" width="10.375" style="118" customWidth="1"/>
    <col min="9996" max="9996" width="8.875" style="118" customWidth="1"/>
    <col min="9997" max="9997" width="10.5" style="118" customWidth="1"/>
    <col min="9998" max="9998" width="12.375" style="118" customWidth="1"/>
    <col min="9999" max="9999" width="18.75" style="118" customWidth="1"/>
    <col min="10000" max="10240" width="9" style="118"/>
    <col min="10241" max="10241" width="3.25" style="118" customWidth="1"/>
    <col min="10242" max="10242" width="18.875" style="118" customWidth="1"/>
    <col min="10243" max="10243" width="4.375" style="118" customWidth="1"/>
    <col min="10244" max="10244" width="6.5" style="118" customWidth="1"/>
    <col min="10245" max="10245" width="5.375" style="118" customWidth="1"/>
    <col min="10246" max="10246" width="10.25" style="118" customWidth="1"/>
    <col min="10247" max="10247" width="4.5" style="118" customWidth="1"/>
    <col min="10248" max="10248" width="6.5" style="118" customWidth="1"/>
    <col min="10249" max="10249" width="7.375" style="118" customWidth="1"/>
    <col min="10250" max="10250" width="10.25" style="118" customWidth="1"/>
    <col min="10251" max="10251" width="10.375" style="118" customWidth="1"/>
    <col min="10252" max="10252" width="8.875" style="118" customWidth="1"/>
    <col min="10253" max="10253" width="10.5" style="118" customWidth="1"/>
    <col min="10254" max="10254" width="12.375" style="118" customWidth="1"/>
    <col min="10255" max="10255" width="18.75" style="118" customWidth="1"/>
    <col min="10256" max="10496" width="8.5" style="118"/>
    <col min="10497" max="10497" width="3.25" style="118" customWidth="1"/>
    <col min="10498" max="10498" width="18.875" style="118" customWidth="1"/>
    <col min="10499" max="10499" width="4.375" style="118" customWidth="1"/>
    <col min="10500" max="10500" width="6.5" style="118" customWidth="1"/>
    <col min="10501" max="10501" width="5.375" style="118" customWidth="1"/>
    <col min="10502" max="10502" width="10.25" style="118" customWidth="1"/>
    <col min="10503" max="10503" width="4.5" style="118" customWidth="1"/>
    <col min="10504" max="10504" width="6.5" style="118" customWidth="1"/>
    <col min="10505" max="10505" width="7.375" style="118" customWidth="1"/>
    <col min="10506" max="10506" width="10.25" style="118" customWidth="1"/>
    <col min="10507" max="10507" width="10.375" style="118" customWidth="1"/>
    <col min="10508" max="10508" width="8.875" style="118" customWidth="1"/>
    <col min="10509" max="10509" width="10.5" style="118" customWidth="1"/>
    <col min="10510" max="10510" width="12.375" style="118" customWidth="1"/>
    <col min="10511" max="10511" width="18.75" style="118" customWidth="1"/>
    <col min="10512" max="10752" width="8.5" style="118"/>
    <col min="10753" max="10753" width="3.25" style="118" customWidth="1"/>
    <col min="10754" max="10754" width="18.875" style="118" customWidth="1"/>
    <col min="10755" max="10755" width="4.375" style="118" customWidth="1"/>
    <col min="10756" max="10756" width="6.5" style="118" customWidth="1"/>
    <col min="10757" max="10757" width="5.375" style="118" customWidth="1"/>
    <col min="10758" max="10758" width="10.25" style="118" customWidth="1"/>
    <col min="10759" max="10759" width="4.5" style="118" customWidth="1"/>
    <col min="10760" max="10760" width="6.5" style="118" customWidth="1"/>
    <col min="10761" max="10761" width="7.375" style="118" customWidth="1"/>
    <col min="10762" max="10762" width="10.25" style="118" customWidth="1"/>
    <col min="10763" max="10763" width="10.375" style="118" customWidth="1"/>
    <col min="10764" max="10764" width="8.875" style="118" customWidth="1"/>
    <col min="10765" max="10765" width="10.5" style="118" customWidth="1"/>
    <col min="10766" max="10766" width="12.375" style="118" customWidth="1"/>
    <col min="10767" max="10767" width="18.75" style="118" customWidth="1"/>
    <col min="10768" max="11008" width="8.5" style="118"/>
    <col min="11009" max="11009" width="3.25" style="118" customWidth="1"/>
    <col min="11010" max="11010" width="18.875" style="118" customWidth="1"/>
    <col min="11011" max="11011" width="4.375" style="118" customWidth="1"/>
    <col min="11012" max="11012" width="6.5" style="118" customWidth="1"/>
    <col min="11013" max="11013" width="5.375" style="118" customWidth="1"/>
    <col min="11014" max="11014" width="10.25" style="118" customWidth="1"/>
    <col min="11015" max="11015" width="4.5" style="118" customWidth="1"/>
    <col min="11016" max="11016" width="6.5" style="118" customWidth="1"/>
    <col min="11017" max="11017" width="7.375" style="118" customWidth="1"/>
    <col min="11018" max="11018" width="10.25" style="118" customWidth="1"/>
    <col min="11019" max="11019" width="10.375" style="118" customWidth="1"/>
    <col min="11020" max="11020" width="8.875" style="118" customWidth="1"/>
    <col min="11021" max="11021" width="10.5" style="118" customWidth="1"/>
    <col min="11022" max="11022" width="12.375" style="118" customWidth="1"/>
    <col min="11023" max="11023" width="18.75" style="118" customWidth="1"/>
    <col min="11024" max="11264" width="9" style="118"/>
    <col min="11265" max="11265" width="3.25" style="118" customWidth="1"/>
    <col min="11266" max="11266" width="18.875" style="118" customWidth="1"/>
    <col min="11267" max="11267" width="4.375" style="118" customWidth="1"/>
    <col min="11268" max="11268" width="6.5" style="118" customWidth="1"/>
    <col min="11269" max="11269" width="5.375" style="118" customWidth="1"/>
    <col min="11270" max="11270" width="10.25" style="118" customWidth="1"/>
    <col min="11271" max="11271" width="4.5" style="118" customWidth="1"/>
    <col min="11272" max="11272" width="6.5" style="118" customWidth="1"/>
    <col min="11273" max="11273" width="7.375" style="118" customWidth="1"/>
    <col min="11274" max="11274" width="10.25" style="118" customWidth="1"/>
    <col min="11275" max="11275" width="10.375" style="118" customWidth="1"/>
    <col min="11276" max="11276" width="8.875" style="118" customWidth="1"/>
    <col min="11277" max="11277" width="10.5" style="118" customWidth="1"/>
    <col min="11278" max="11278" width="12.375" style="118" customWidth="1"/>
    <col min="11279" max="11279" width="18.75" style="118" customWidth="1"/>
    <col min="11280" max="11520" width="8.5" style="118"/>
    <col min="11521" max="11521" width="3.25" style="118" customWidth="1"/>
    <col min="11522" max="11522" width="18.875" style="118" customWidth="1"/>
    <col min="11523" max="11523" width="4.375" style="118" customWidth="1"/>
    <col min="11524" max="11524" width="6.5" style="118" customWidth="1"/>
    <col min="11525" max="11525" width="5.375" style="118" customWidth="1"/>
    <col min="11526" max="11526" width="10.25" style="118" customWidth="1"/>
    <col min="11527" max="11527" width="4.5" style="118" customWidth="1"/>
    <col min="11528" max="11528" width="6.5" style="118" customWidth="1"/>
    <col min="11529" max="11529" width="7.375" style="118" customWidth="1"/>
    <col min="11530" max="11530" width="10.25" style="118" customWidth="1"/>
    <col min="11531" max="11531" width="10.375" style="118" customWidth="1"/>
    <col min="11532" max="11532" width="8.875" style="118" customWidth="1"/>
    <col min="11533" max="11533" width="10.5" style="118" customWidth="1"/>
    <col min="11534" max="11534" width="12.375" style="118" customWidth="1"/>
    <col min="11535" max="11535" width="18.75" style="118" customWidth="1"/>
    <col min="11536" max="11776" width="8.5" style="118"/>
    <col min="11777" max="11777" width="3.25" style="118" customWidth="1"/>
    <col min="11778" max="11778" width="18.875" style="118" customWidth="1"/>
    <col min="11779" max="11779" width="4.375" style="118" customWidth="1"/>
    <col min="11780" max="11780" width="6.5" style="118" customWidth="1"/>
    <col min="11781" max="11781" width="5.375" style="118" customWidth="1"/>
    <col min="11782" max="11782" width="10.25" style="118" customWidth="1"/>
    <col min="11783" max="11783" width="4.5" style="118" customWidth="1"/>
    <col min="11784" max="11784" width="6.5" style="118" customWidth="1"/>
    <col min="11785" max="11785" width="7.375" style="118" customWidth="1"/>
    <col min="11786" max="11786" width="10.25" style="118" customWidth="1"/>
    <col min="11787" max="11787" width="10.375" style="118" customWidth="1"/>
    <col min="11788" max="11788" width="8.875" style="118" customWidth="1"/>
    <col min="11789" max="11789" width="10.5" style="118" customWidth="1"/>
    <col min="11790" max="11790" width="12.375" style="118" customWidth="1"/>
    <col min="11791" max="11791" width="18.75" style="118" customWidth="1"/>
    <col min="11792" max="12032" width="8.5" style="118"/>
    <col min="12033" max="12033" width="3.25" style="118" customWidth="1"/>
    <col min="12034" max="12034" width="18.875" style="118" customWidth="1"/>
    <col min="12035" max="12035" width="4.375" style="118" customWidth="1"/>
    <col min="12036" max="12036" width="6.5" style="118" customWidth="1"/>
    <col min="12037" max="12037" width="5.375" style="118" customWidth="1"/>
    <col min="12038" max="12038" width="10.25" style="118" customWidth="1"/>
    <col min="12039" max="12039" width="4.5" style="118" customWidth="1"/>
    <col min="12040" max="12040" width="6.5" style="118" customWidth="1"/>
    <col min="12041" max="12041" width="7.375" style="118" customWidth="1"/>
    <col min="12042" max="12042" width="10.25" style="118" customWidth="1"/>
    <col min="12043" max="12043" width="10.375" style="118" customWidth="1"/>
    <col min="12044" max="12044" width="8.875" style="118" customWidth="1"/>
    <col min="12045" max="12045" width="10.5" style="118" customWidth="1"/>
    <col min="12046" max="12046" width="12.375" style="118" customWidth="1"/>
    <col min="12047" max="12047" width="18.75" style="118" customWidth="1"/>
    <col min="12048" max="12288" width="9" style="118"/>
    <col min="12289" max="12289" width="3.25" style="118" customWidth="1"/>
    <col min="12290" max="12290" width="18.875" style="118" customWidth="1"/>
    <col min="12291" max="12291" width="4.375" style="118" customWidth="1"/>
    <col min="12292" max="12292" width="6.5" style="118" customWidth="1"/>
    <col min="12293" max="12293" width="5.375" style="118" customWidth="1"/>
    <col min="12294" max="12294" width="10.25" style="118" customWidth="1"/>
    <col min="12295" max="12295" width="4.5" style="118" customWidth="1"/>
    <col min="12296" max="12296" width="6.5" style="118" customWidth="1"/>
    <col min="12297" max="12297" width="7.375" style="118" customWidth="1"/>
    <col min="12298" max="12298" width="10.25" style="118" customWidth="1"/>
    <col min="12299" max="12299" width="10.375" style="118" customWidth="1"/>
    <col min="12300" max="12300" width="8.875" style="118" customWidth="1"/>
    <col min="12301" max="12301" width="10.5" style="118" customWidth="1"/>
    <col min="12302" max="12302" width="12.375" style="118" customWidth="1"/>
    <col min="12303" max="12303" width="18.75" style="118" customWidth="1"/>
    <col min="12304" max="12544" width="8.5" style="118"/>
    <col min="12545" max="12545" width="3.25" style="118" customWidth="1"/>
    <col min="12546" max="12546" width="18.875" style="118" customWidth="1"/>
    <col min="12547" max="12547" width="4.375" style="118" customWidth="1"/>
    <col min="12548" max="12548" width="6.5" style="118" customWidth="1"/>
    <col min="12549" max="12549" width="5.375" style="118" customWidth="1"/>
    <col min="12550" max="12550" width="10.25" style="118" customWidth="1"/>
    <col min="12551" max="12551" width="4.5" style="118" customWidth="1"/>
    <col min="12552" max="12552" width="6.5" style="118" customWidth="1"/>
    <col min="12553" max="12553" width="7.375" style="118" customWidth="1"/>
    <col min="12554" max="12554" width="10.25" style="118" customWidth="1"/>
    <col min="12555" max="12555" width="10.375" style="118" customWidth="1"/>
    <col min="12556" max="12556" width="8.875" style="118" customWidth="1"/>
    <col min="12557" max="12557" width="10.5" style="118" customWidth="1"/>
    <col min="12558" max="12558" width="12.375" style="118" customWidth="1"/>
    <col min="12559" max="12559" width="18.75" style="118" customWidth="1"/>
    <col min="12560" max="12800" width="8.5" style="118"/>
    <col min="12801" max="12801" width="3.25" style="118" customWidth="1"/>
    <col min="12802" max="12802" width="18.875" style="118" customWidth="1"/>
    <col min="12803" max="12803" width="4.375" style="118" customWidth="1"/>
    <col min="12804" max="12804" width="6.5" style="118" customWidth="1"/>
    <col min="12805" max="12805" width="5.375" style="118" customWidth="1"/>
    <col min="12806" max="12806" width="10.25" style="118" customWidth="1"/>
    <col min="12807" max="12807" width="4.5" style="118" customWidth="1"/>
    <col min="12808" max="12808" width="6.5" style="118" customWidth="1"/>
    <col min="12809" max="12809" width="7.375" style="118" customWidth="1"/>
    <col min="12810" max="12810" width="10.25" style="118" customWidth="1"/>
    <col min="12811" max="12811" width="10.375" style="118" customWidth="1"/>
    <col min="12812" max="12812" width="8.875" style="118" customWidth="1"/>
    <col min="12813" max="12813" width="10.5" style="118" customWidth="1"/>
    <col min="12814" max="12814" width="12.375" style="118" customWidth="1"/>
    <col min="12815" max="12815" width="18.75" style="118" customWidth="1"/>
    <col min="12816" max="13056" width="8.5" style="118"/>
    <col min="13057" max="13057" width="3.25" style="118" customWidth="1"/>
    <col min="13058" max="13058" width="18.875" style="118" customWidth="1"/>
    <col min="13059" max="13059" width="4.375" style="118" customWidth="1"/>
    <col min="13060" max="13060" width="6.5" style="118" customWidth="1"/>
    <col min="13061" max="13061" width="5.375" style="118" customWidth="1"/>
    <col min="13062" max="13062" width="10.25" style="118" customWidth="1"/>
    <col min="13063" max="13063" width="4.5" style="118" customWidth="1"/>
    <col min="13064" max="13064" width="6.5" style="118" customWidth="1"/>
    <col min="13065" max="13065" width="7.375" style="118" customWidth="1"/>
    <col min="13066" max="13066" width="10.25" style="118" customWidth="1"/>
    <col min="13067" max="13067" width="10.375" style="118" customWidth="1"/>
    <col min="13068" max="13068" width="8.875" style="118" customWidth="1"/>
    <col min="13069" max="13069" width="10.5" style="118" customWidth="1"/>
    <col min="13070" max="13070" width="12.375" style="118" customWidth="1"/>
    <col min="13071" max="13071" width="18.75" style="118" customWidth="1"/>
    <col min="13072" max="13312" width="9" style="118"/>
    <col min="13313" max="13313" width="3.25" style="118" customWidth="1"/>
    <col min="13314" max="13314" width="18.875" style="118" customWidth="1"/>
    <col min="13315" max="13315" width="4.375" style="118" customWidth="1"/>
    <col min="13316" max="13316" width="6.5" style="118" customWidth="1"/>
    <col min="13317" max="13317" width="5.375" style="118" customWidth="1"/>
    <col min="13318" max="13318" width="10.25" style="118" customWidth="1"/>
    <col min="13319" max="13319" width="4.5" style="118" customWidth="1"/>
    <col min="13320" max="13320" width="6.5" style="118" customWidth="1"/>
    <col min="13321" max="13321" width="7.375" style="118" customWidth="1"/>
    <col min="13322" max="13322" width="10.25" style="118" customWidth="1"/>
    <col min="13323" max="13323" width="10.375" style="118" customWidth="1"/>
    <col min="13324" max="13324" width="8.875" style="118" customWidth="1"/>
    <col min="13325" max="13325" width="10.5" style="118" customWidth="1"/>
    <col min="13326" max="13326" width="12.375" style="118" customWidth="1"/>
    <col min="13327" max="13327" width="18.75" style="118" customWidth="1"/>
    <col min="13328" max="13568" width="8.5" style="118"/>
    <col min="13569" max="13569" width="3.25" style="118" customWidth="1"/>
    <col min="13570" max="13570" width="18.875" style="118" customWidth="1"/>
    <col min="13571" max="13571" width="4.375" style="118" customWidth="1"/>
    <col min="13572" max="13572" width="6.5" style="118" customWidth="1"/>
    <col min="13573" max="13573" width="5.375" style="118" customWidth="1"/>
    <col min="13574" max="13574" width="10.25" style="118" customWidth="1"/>
    <col min="13575" max="13575" width="4.5" style="118" customWidth="1"/>
    <col min="13576" max="13576" width="6.5" style="118" customWidth="1"/>
    <col min="13577" max="13577" width="7.375" style="118" customWidth="1"/>
    <col min="13578" max="13578" width="10.25" style="118" customWidth="1"/>
    <col min="13579" max="13579" width="10.375" style="118" customWidth="1"/>
    <col min="13580" max="13580" width="8.875" style="118" customWidth="1"/>
    <col min="13581" max="13581" width="10.5" style="118" customWidth="1"/>
    <col min="13582" max="13582" width="12.375" style="118" customWidth="1"/>
    <col min="13583" max="13583" width="18.75" style="118" customWidth="1"/>
    <col min="13584" max="13824" width="8.5" style="118"/>
    <col min="13825" max="13825" width="3.25" style="118" customWidth="1"/>
    <col min="13826" max="13826" width="18.875" style="118" customWidth="1"/>
    <col min="13827" max="13827" width="4.375" style="118" customWidth="1"/>
    <col min="13828" max="13828" width="6.5" style="118" customWidth="1"/>
    <col min="13829" max="13829" width="5.375" style="118" customWidth="1"/>
    <col min="13830" max="13830" width="10.25" style="118" customWidth="1"/>
    <col min="13831" max="13831" width="4.5" style="118" customWidth="1"/>
    <col min="13832" max="13832" width="6.5" style="118" customWidth="1"/>
    <col min="13833" max="13833" width="7.375" style="118" customWidth="1"/>
    <col min="13834" max="13834" width="10.25" style="118" customWidth="1"/>
    <col min="13835" max="13835" width="10.375" style="118" customWidth="1"/>
    <col min="13836" max="13836" width="8.875" style="118" customWidth="1"/>
    <col min="13837" max="13837" width="10.5" style="118" customWidth="1"/>
    <col min="13838" max="13838" width="12.375" style="118" customWidth="1"/>
    <col min="13839" max="13839" width="18.75" style="118" customWidth="1"/>
    <col min="13840" max="14080" width="8.5" style="118"/>
    <col min="14081" max="14081" width="3.25" style="118" customWidth="1"/>
    <col min="14082" max="14082" width="18.875" style="118" customWidth="1"/>
    <col min="14083" max="14083" width="4.375" style="118" customWidth="1"/>
    <col min="14084" max="14084" width="6.5" style="118" customWidth="1"/>
    <col min="14085" max="14085" width="5.375" style="118" customWidth="1"/>
    <col min="14086" max="14086" width="10.25" style="118" customWidth="1"/>
    <col min="14087" max="14087" width="4.5" style="118" customWidth="1"/>
    <col min="14088" max="14088" width="6.5" style="118" customWidth="1"/>
    <col min="14089" max="14089" width="7.375" style="118" customWidth="1"/>
    <col min="14090" max="14090" width="10.25" style="118" customWidth="1"/>
    <col min="14091" max="14091" width="10.375" style="118" customWidth="1"/>
    <col min="14092" max="14092" width="8.875" style="118" customWidth="1"/>
    <col min="14093" max="14093" width="10.5" style="118" customWidth="1"/>
    <col min="14094" max="14094" width="12.375" style="118" customWidth="1"/>
    <col min="14095" max="14095" width="18.75" style="118" customWidth="1"/>
    <col min="14096" max="14336" width="9" style="118"/>
    <col min="14337" max="14337" width="3.25" style="118" customWidth="1"/>
    <col min="14338" max="14338" width="18.875" style="118" customWidth="1"/>
    <col min="14339" max="14339" width="4.375" style="118" customWidth="1"/>
    <col min="14340" max="14340" width="6.5" style="118" customWidth="1"/>
    <col min="14341" max="14341" width="5.375" style="118" customWidth="1"/>
    <col min="14342" max="14342" width="10.25" style="118" customWidth="1"/>
    <col min="14343" max="14343" width="4.5" style="118" customWidth="1"/>
    <col min="14344" max="14344" width="6.5" style="118" customWidth="1"/>
    <col min="14345" max="14345" width="7.375" style="118" customWidth="1"/>
    <col min="14346" max="14346" width="10.25" style="118" customWidth="1"/>
    <col min="14347" max="14347" width="10.375" style="118" customWidth="1"/>
    <col min="14348" max="14348" width="8.875" style="118" customWidth="1"/>
    <col min="14349" max="14349" width="10.5" style="118" customWidth="1"/>
    <col min="14350" max="14350" width="12.375" style="118" customWidth="1"/>
    <col min="14351" max="14351" width="18.75" style="118" customWidth="1"/>
    <col min="14352" max="14592" width="8.5" style="118"/>
    <col min="14593" max="14593" width="3.25" style="118" customWidth="1"/>
    <col min="14594" max="14594" width="18.875" style="118" customWidth="1"/>
    <col min="14595" max="14595" width="4.375" style="118" customWidth="1"/>
    <col min="14596" max="14596" width="6.5" style="118" customWidth="1"/>
    <col min="14597" max="14597" width="5.375" style="118" customWidth="1"/>
    <col min="14598" max="14598" width="10.25" style="118" customWidth="1"/>
    <col min="14599" max="14599" width="4.5" style="118" customWidth="1"/>
    <col min="14600" max="14600" width="6.5" style="118" customWidth="1"/>
    <col min="14601" max="14601" width="7.375" style="118" customWidth="1"/>
    <col min="14602" max="14602" width="10.25" style="118" customWidth="1"/>
    <col min="14603" max="14603" width="10.375" style="118" customWidth="1"/>
    <col min="14604" max="14604" width="8.875" style="118" customWidth="1"/>
    <col min="14605" max="14605" width="10.5" style="118" customWidth="1"/>
    <col min="14606" max="14606" width="12.375" style="118" customWidth="1"/>
    <col min="14607" max="14607" width="18.75" style="118" customWidth="1"/>
    <col min="14608" max="14848" width="8.5" style="118"/>
    <col min="14849" max="14849" width="3.25" style="118" customWidth="1"/>
    <col min="14850" max="14850" width="18.875" style="118" customWidth="1"/>
    <col min="14851" max="14851" width="4.375" style="118" customWidth="1"/>
    <col min="14852" max="14852" width="6.5" style="118" customWidth="1"/>
    <col min="14853" max="14853" width="5.375" style="118" customWidth="1"/>
    <col min="14854" max="14854" width="10.25" style="118" customWidth="1"/>
    <col min="14855" max="14855" width="4.5" style="118" customWidth="1"/>
    <col min="14856" max="14856" width="6.5" style="118" customWidth="1"/>
    <col min="14857" max="14857" width="7.375" style="118" customWidth="1"/>
    <col min="14858" max="14858" width="10.25" style="118" customWidth="1"/>
    <col min="14859" max="14859" width="10.375" style="118" customWidth="1"/>
    <col min="14860" max="14860" width="8.875" style="118" customWidth="1"/>
    <col min="14861" max="14861" width="10.5" style="118" customWidth="1"/>
    <col min="14862" max="14862" width="12.375" style="118" customWidth="1"/>
    <col min="14863" max="14863" width="18.75" style="118" customWidth="1"/>
    <col min="14864" max="15104" width="8.5" style="118"/>
    <col min="15105" max="15105" width="3.25" style="118" customWidth="1"/>
    <col min="15106" max="15106" width="18.875" style="118" customWidth="1"/>
    <col min="15107" max="15107" width="4.375" style="118" customWidth="1"/>
    <col min="15108" max="15108" width="6.5" style="118" customWidth="1"/>
    <col min="15109" max="15109" width="5.375" style="118" customWidth="1"/>
    <col min="15110" max="15110" width="10.25" style="118" customWidth="1"/>
    <col min="15111" max="15111" width="4.5" style="118" customWidth="1"/>
    <col min="15112" max="15112" width="6.5" style="118" customWidth="1"/>
    <col min="15113" max="15113" width="7.375" style="118" customWidth="1"/>
    <col min="15114" max="15114" width="10.25" style="118" customWidth="1"/>
    <col min="15115" max="15115" width="10.375" style="118" customWidth="1"/>
    <col min="15116" max="15116" width="8.875" style="118" customWidth="1"/>
    <col min="15117" max="15117" width="10.5" style="118" customWidth="1"/>
    <col min="15118" max="15118" width="12.375" style="118" customWidth="1"/>
    <col min="15119" max="15119" width="18.75" style="118" customWidth="1"/>
    <col min="15120" max="15360" width="9" style="118"/>
    <col min="15361" max="15361" width="3.25" style="118" customWidth="1"/>
    <col min="15362" max="15362" width="18.875" style="118" customWidth="1"/>
    <col min="15363" max="15363" width="4.375" style="118" customWidth="1"/>
    <col min="15364" max="15364" width="6.5" style="118" customWidth="1"/>
    <col min="15365" max="15365" width="5.375" style="118" customWidth="1"/>
    <col min="15366" max="15366" width="10.25" style="118" customWidth="1"/>
    <col min="15367" max="15367" width="4.5" style="118" customWidth="1"/>
    <col min="15368" max="15368" width="6.5" style="118" customWidth="1"/>
    <col min="15369" max="15369" width="7.375" style="118" customWidth="1"/>
    <col min="15370" max="15370" width="10.25" style="118" customWidth="1"/>
    <col min="15371" max="15371" width="10.375" style="118" customWidth="1"/>
    <col min="15372" max="15372" width="8.875" style="118" customWidth="1"/>
    <col min="15373" max="15373" width="10.5" style="118" customWidth="1"/>
    <col min="15374" max="15374" width="12.375" style="118" customWidth="1"/>
    <col min="15375" max="15375" width="18.75" style="118" customWidth="1"/>
    <col min="15376" max="15616" width="8.5" style="118"/>
    <col min="15617" max="15617" width="3.25" style="118" customWidth="1"/>
    <col min="15618" max="15618" width="18.875" style="118" customWidth="1"/>
    <col min="15619" max="15619" width="4.375" style="118" customWidth="1"/>
    <col min="15620" max="15620" width="6.5" style="118" customWidth="1"/>
    <col min="15621" max="15621" width="5.375" style="118" customWidth="1"/>
    <col min="15622" max="15622" width="10.25" style="118" customWidth="1"/>
    <col min="15623" max="15623" width="4.5" style="118" customWidth="1"/>
    <col min="15624" max="15624" width="6.5" style="118" customWidth="1"/>
    <col min="15625" max="15625" width="7.375" style="118" customWidth="1"/>
    <col min="15626" max="15626" width="10.25" style="118" customWidth="1"/>
    <col min="15627" max="15627" width="10.375" style="118" customWidth="1"/>
    <col min="15628" max="15628" width="8.875" style="118" customWidth="1"/>
    <col min="15629" max="15629" width="10.5" style="118" customWidth="1"/>
    <col min="15630" max="15630" width="12.375" style="118" customWidth="1"/>
    <col min="15631" max="15631" width="18.75" style="118" customWidth="1"/>
    <col min="15632" max="15872" width="8.5" style="118"/>
    <col min="15873" max="15873" width="3.25" style="118" customWidth="1"/>
    <col min="15874" max="15874" width="18.875" style="118" customWidth="1"/>
    <col min="15875" max="15875" width="4.375" style="118" customWidth="1"/>
    <col min="15876" max="15876" width="6.5" style="118" customWidth="1"/>
    <col min="15877" max="15877" width="5.375" style="118" customWidth="1"/>
    <col min="15878" max="15878" width="10.25" style="118" customWidth="1"/>
    <col min="15879" max="15879" width="4.5" style="118" customWidth="1"/>
    <col min="15880" max="15880" width="6.5" style="118" customWidth="1"/>
    <col min="15881" max="15881" width="7.375" style="118" customWidth="1"/>
    <col min="15882" max="15882" width="10.25" style="118" customWidth="1"/>
    <col min="15883" max="15883" width="10.375" style="118" customWidth="1"/>
    <col min="15884" max="15884" width="8.875" style="118" customWidth="1"/>
    <col min="15885" max="15885" width="10.5" style="118" customWidth="1"/>
    <col min="15886" max="15886" width="12.375" style="118" customWidth="1"/>
    <col min="15887" max="15887" width="18.75" style="118" customWidth="1"/>
    <col min="15888" max="16128" width="8.5" style="118"/>
    <col min="16129" max="16129" width="3.25" style="118" customWidth="1"/>
    <col min="16130" max="16130" width="18.875" style="118" customWidth="1"/>
    <col min="16131" max="16131" width="4.375" style="118" customWidth="1"/>
    <col min="16132" max="16132" width="6.5" style="118" customWidth="1"/>
    <col min="16133" max="16133" width="5.375" style="118" customWidth="1"/>
    <col min="16134" max="16134" width="10.25" style="118" customWidth="1"/>
    <col min="16135" max="16135" width="4.5" style="118" customWidth="1"/>
    <col min="16136" max="16136" width="6.5" style="118" customWidth="1"/>
    <col min="16137" max="16137" width="7.375" style="118" customWidth="1"/>
    <col min="16138" max="16138" width="10.25" style="118" customWidth="1"/>
    <col min="16139" max="16139" width="10.375" style="118" customWidth="1"/>
    <col min="16140" max="16140" width="8.875" style="118" customWidth="1"/>
    <col min="16141" max="16141" width="10.5" style="118" customWidth="1"/>
    <col min="16142" max="16142" width="12.375" style="118" customWidth="1"/>
    <col min="16143" max="16143" width="18.75" style="118" customWidth="1"/>
    <col min="16144" max="16384" width="9" style="118"/>
  </cols>
  <sheetData>
    <row r="1" spans="1:13" s="222" customFormat="1" ht="18.75" customHeight="1">
      <c r="A1" s="299" t="s">
        <v>396</v>
      </c>
      <c r="B1" s="299"/>
      <c r="C1" s="299"/>
      <c r="D1" s="299"/>
      <c r="E1" s="223"/>
      <c r="F1" s="223"/>
      <c r="G1" s="223"/>
      <c r="H1" s="223"/>
      <c r="I1" s="223"/>
      <c r="J1" s="223"/>
      <c r="K1" s="223"/>
    </row>
    <row r="2" spans="1:13" ht="16.5" customHeight="1">
      <c r="A2" s="299" t="s">
        <v>939</v>
      </c>
      <c r="B2" s="299"/>
      <c r="C2" s="299"/>
      <c r="D2" s="299"/>
      <c r="E2" s="223"/>
      <c r="F2" s="223"/>
      <c r="G2" s="223"/>
      <c r="H2" s="223"/>
      <c r="I2" s="223"/>
      <c r="J2" s="223"/>
      <c r="K2" s="223"/>
      <c r="M2" s="103"/>
    </row>
    <row r="3" spans="1:13" s="224" customFormat="1" ht="43.5" customHeight="1">
      <c r="A3" s="314" t="s">
        <v>1089</v>
      </c>
      <c r="B3" s="315"/>
      <c r="C3" s="315"/>
      <c r="D3" s="315"/>
      <c r="E3" s="315"/>
      <c r="F3" s="315"/>
      <c r="G3" s="315"/>
      <c r="H3" s="315"/>
      <c r="I3" s="315"/>
      <c r="J3" s="315"/>
      <c r="K3" s="315"/>
      <c r="L3" s="315"/>
      <c r="M3" s="315"/>
    </row>
    <row r="4" spans="1:13" s="224" customFormat="1" ht="20.25">
      <c r="A4" s="216"/>
      <c r="B4" s="248" t="s">
        <v>938</v>
      </c>
      <c r="C4" s="318" t="s">
        <v>1088</v>
      </c>
      <c r="D4" s="318"/>
      <c r="E4" s="318"/>
      <c r="F4" s="318"/>
      <c r="G4" s="318"/>
      <c r="H4" s="318"/>
      <c r="I4" s="318"/>
      <c r="J4" s="318"/>
      <c r="K4" s="318"/>
      <c r="L4" s="318"/>
      <c r="M4" s="318"/>
    </row>
    <row r="5" spans="1:13" ht="18.75" hidden="1">
      <c r="B5" s="104" t="s">
        <v>397</v>
      </c>
      <c r="C5" s="105"/>
    </row>
    <row r="6" spans="1:13" ht="12" hidden="1" customHeight="1">
      <c r="B6" s="106"/>
      <c r="C6" s="107"/>
      <c r="D6" s="107"/>
      <c r="E6" s="107"/>
      <c r="F6" s="107"/>
      <c r="G6" s="107"/>
      <c r="H6" s="107"/>
    </row>
    <row r="7" spans="1:13" ht="29.25" hidden="1" customHeight="1">
      <c r="A7" s="316"/>
      <c r="B7" s="316"/>
      <c r="C7" s="313" t="s">
        <v>398</v>
      </c>
      <c r="D7" s="313"/>
      <c r="E7" s="317" t="s">
        <v>399</v>
      </c>
      <c r="F7" s="317"/>
      <c r="G7" s="317" t="s">
        <v>400</v>
      </c>
      <c r="H7" s="317"/>
      <c r="I7" s="313" t="s">
        <v>401</v>
      </c>
      <c r="J7" s="313"/>
      <c r="K7" s="313" t="s">
        <v>402</v>
      </c>
      <c r="L7" s="313"/>
      <c r="M7" s="313"/>
    </row>
    <row r="8" spans="1:13" ht="30.75" hidden="1" customHeight="1">
      <c r="A8" s="316"/>
      <c r="B8" s="316"/>
      <c r="C8" s="218" t="s">
        <v>403</v>
      </c>
      <c r="D8" s="218" t="s">
        <v>404</v>
      </c>
      <c r="E8" s="218" t="s">
        <v>403</v>
      </c>
      <c r="F8" s="218" t="s">
        <v>404</v>
      </c>
      <c r="G8" s="218" t="s">
        <v>403</v>
      </c>
      <c r="H8" s="218" t="s">
        <v>404</v>
      </c>
      <c r="I8" s="218" t="s">
        <v>403</v>
      </c>
      <c r="J8" s="218" t="s">
        <v>404</v>
      </c>
      <c r="K8" s="218" t="s">
        <v>403</v>
      </c>
      <c r="L8" s="218" t="s">
        <v>403</v>
      </c>
      <c r="M8" s="218" t="s">
        <v>405</v>
      </c>
    </row>
    <row r="9" spans="1:13" ht="20.65" hidden="1" customHeight="1">
      <c r="A9" s="226">
        <v>1</v>
      </c>
      <c r="B9" s="108" t="s">
        <v>406</v>
      </c>
      <c r="C9" s="109"/>
      <c r="D9" s="109"/>
      <c r="E9" s="109"/>
      <c r="F9" s="109"/>
      <c r="G9" s="109"/>
      <c r="H9" s="109"/>
      <c r="I9" s="109"/>
      <c r="J9" s="109"/>
      <c r="K9" s="110" t="s">
        <v>407</v>
      </c>
      <c r="L9" s="109"/>
      <c r="M9" s="109"/>
    </row>
    <row r="10" spans="1:13" ht="20.65" hidden="1" customHeight="1">
      <c r="A10" s="226">
        <v>2</v>
      </c>
      <c r="B10" s="108" t="s">
        <v>408</v>
      </c>
      <c r="C10" s="109"/>
      <c r="D10" s="109"/>
      <c r="E10" s="109"/>
      <c r="F10" s="109"/>
      <c r="G10" s="109"/>
      <c r="H10" s="109"/>
      <c r="I10" s="109"/>
      <c r="J10" s="109"/>
      <c r="K10" s="110" t="s">
        <v>409</v>
      </c>
      <c r="L10" s="109"/>
      <c r="M10" s="109"/>
    </row>
    <row r="11" spans="1:13" ht="20.65" hidden="1" customHeight="1">
      <c r="A11" s="226">
        <v>3</v>
      </c>
      <c r="B11" s="108" t="s">
        <v>295</v>
      </c>
      <c r="C11" s="109"/>
      <c r="D11" s="109"/>
      <c r="E11" s="109"/>
      <c r="F11" s="109"/>
      <c r="G11" s="109"/>
      <c r="H11" s="109"/>
      <c r="I11" s="109"/>
      <c r="J11" s="109"/>
      <c r="K11" s="110" t="s">
        <v>410</v>
      </c>
      <c r="L11" s="109"/>
      <c r="M11" s="109"/>
    </row>
    <row r="12" spans="1:13" ht="20.65" hidden="1" customHeight="1">
      <c r="A12" s="226">
        <v>4</v>
      </c>
      <c r="B12" s="108" t="s">
        <v>411</v>
      </c>
      <c r="C12" s="109"/>
      <c r="D12" s="109"/>
      <c r="E12" s="109"/>
      <c r="F12" s="109"/>
      <c r="G12" s="109"/>
      <c r="H12" s="109"/>
      <c r="I12" s="109"/>
      <c r="J12" s="109"/>
      <c r="K12" s="110" t="s">
        <v>412</v>
      </c>
      <c r="L12" s="109"/>
      <c r="M12" s="109"/>
    </row>
    <row r="13" spans="1:13" ht="20.65" hidden="1" customHeight="1">
      <c r="A13" s="226">
        <v>5</v>
      </c>
      <c r="B13" s="108" t="s">
        <v>413</v>
      </c>
      <c r="C13" s="109"/>
      <c r="D13" s="109"/>
      <c r="E13" s="109"/>
      <c r="F13" s="109"/>
      <c r="G13" s="109"/>
      <c r="H13" s="109"/>
      <c r="I13" s="109"/>
      <c r="J13" s="109"/>
      <c r="K13" s="110" t="s">
        <v>414</v>
      </c>
      <c r="L13" s="109"/>
      <c r="M13" s="109"/>
    </row>
    <row r="14" spans="1:13" ht="20.65" hidden="1" customHeight="1">
      <c r="A14" s="226">
        <v>6</v>
      </c>
      <c r="B14" s="108" t="s">
        <v>415</v>
      </c>
      <c r="C14" s="109"/>
      <c r="D14" s="109"/>
      <c r="E14" s="109"/>
      <c r="F14" s="109"/>
      <c r="G14" s="109"/>
      <c r="H14" s="109"/>
      <c r="I14" s="109"/>
      <c r="J14" s="109"/>
      <c r="K14" s="110" t="s">
        <v>416</v>
      </c>
      <c r="L14" s="109"/>
      <c r="M14" s="109"/>
    </row>
    <row r="15" spans="1:13" ht="20.65" hidden="1" customHeight="1">
      <c r="A15" s="226">
        <v>7</v>
      </c>
      <c r="B15" s="108" t="s">
        <v>417</v>
      </c>
      <c r="C15" s="109"/>
      <c r="D15" s="109"/>
      <c r="E15" s="109"/>
      <c r="F15" s="109"/>
      <c r="G15" s="109"/>
      <c r="H15" s="109"/>
      <c r="I15" s="109"/>
      <c r="J15" s="109"/>
      <c r="K15" s="110" t="s">
        <v>418</v>
      </c>
      <c r="L15" s="109"/>
      <c r="M15" s="109"/>
    </row>
    <row r="16" spans="1:13" ht="20.65" hidden="1" customHeight="1">
      <c r="A16" s="226">
        <v>8</v>
      </c>
      <c r="B16" s="108" t="s">
        <v>419</v>
      </c>
      <c r="C16" s="109"/>
      <c r="D16" s="109"/>
      <c r="E16" s="109"/>
      <c r="F16" s="109"/>
      <c r="G16" s="109"/>
      <c r="H16" s="109"/>
      <c r="I16" s="109"/>
      <c r="J16" s="109"/>
      <c r="K16" s="111" t="s">
        <v>420</v>
      </c>
      <c r="L16" s="111">
        <f>SUM(L9:L15)</f>
        <v>0</v>
      </c>
      <c r="M16" s="111">
        <f>SUM(M9:M15)</f>
        <v>0</v>
      </c>
    </row>
    <row r="17" spans="1:13" ht="20.65" hidden="1" customHeight="1">
      <c r="A17" s="226">
        <v>9</v>
      </c>
      <c r="B17" s="108" t="s">
        <v>421</v>
      </c>
      <c r="C17" s="109"/>
      <c r="D17" s="109"/>
      <c r="E17" s="109"/>
      <c r="F17" s="109"/>
      <c r="G17" s="109"/>
      <c r="H17" s="109"/>
      <c r="I17" s="109"/>
      <c r="J17" s="109"/>
      <c r="K17" s="300"/>
      <c r="L17" s="301"/>
      <c r="M17" s="302"/>
    </row>
    <row r="18" spans="1:13" ht="20.65" hidden="1" customHeight="1">
      <c r="A18" s="226">
        <v>10</v>
      </c>
      <c r="B18" s="108" t="s">
        <v>422</v>
      </c>
      <c r="C18" s="109"/>
      <c r="D18" s="109"/>
      <c r="E18" s="109"/>
      <c r="F18" s="109"/>
      <c r="G18" s="109"/>
      <c r="H18" s="109"/>
      <c r="I18" s="109"/>
      <c r="J18" s="109"/>
      <c r="K18" s="303"/>
      <c r="L18" s="304"/>
      <c r="M18" s="305"/>
    </row>
    <row r="19" spans="1:13" ht="20.65" hidden="1" customHeight="1">
      <c r="A19" s="226">
        <v>11</v>
      </c>
      <c r="B19" s="108" t="s">
        <v>423</v>
      </c>
      <c r="C19" s="109"/>
      <c r="D19" s="109"/>
      <c r="E19" s="109"/>
      <c r="F19" s="109"/>
      <c r="G19" s="109"/>
      <c r="H19" s="109"/>
      <c r="I19" s="109"/>
      <c r="J19" s="109"/>
      <c r="K19" s="303"/>
      <c r="L19" s="304"/>
      <c r="M19" s="305"/>
    </row>
    <row r="20" spans="1:13" ht="20.65" hidden="1" customHeight="1">
      <c r="A20" s="226">
        <v>12</v>
      </c>
      <c r="B20" s="108" t="s">
        <v>424</v>
      </c>
      <c r="C20" s="109"/>
      <c r="D20" s="109"/>
      <c r="E20" s="109"/>
      <c r="F20" s="109"/>
      <c r="G20" s="109"/>
      <c r="H20" s="109"/>
      <c r="I20" s="109"/>
      <c r="J20" s="109"/>
      <c r="K20" s="303"/>
      <c r="L20" s="304"/>
      <c r="M20" s="305"/>
    </row>
    <row r="21" spans="1:13" ht="20.65" hidden="1" customHeight="1">
      <c r="A21" s="226">
        <v>13</v>
      </c>
      <c r="B21" s="108" t="s">
        <v>425</v>
      </c>
      <c r="C21" s="109"/>
      <c r="D21" s="109"/>
      <c r="E21" s="109"/>
      <c r="F21" s="109"/>
      <c r="G21" s="109"/>
      <c r="H21" s="109"/>
      <c r="I21" s="109"/>
      <c r="J21" s="109"/>
      <c r="K21" s="303"/>
      <c r="L21" s="304"/>
      <c r="M21" s="305"/>
    </row>
    <row r="22" spans="1:13" ht="20.65" hidden="1" customHeight="1">
      <c r="A22" s="226">
        <v>14</v>
      </c>
      <c r="B22" s="108" t="s">
        <v>426</v>
      </c>
      <c r="C22" s="109"/>
      <c r="D22" s="109"/>
      <c r="E22" s="109"/>
      <c r="F22" s="109"/>
      <c r="G22" s="109"/>
      <c r="H22" s="109"/>
      <c r="I22" s="109"/>
      <c r="J22" s="109"/>
      <c r="K22" s="303"/>
      <c r="L22" s="304"/>
      <c r="M22" s="305"/>
    </row>
    <row r="23" spans="1:13" ht="20.65" hidden="1" customHeight="1">
      <c r="A23" s="226">
        <v>15</v>
      </c>
      <c r="B23" s="108" t="s">
        <v>427</v>
      </c>
      <c r="C23" s="109"/>
      <c r="D23" s="109"/>
      <c r="E23" s="109"/>
      <c r="F23" s="109"/>
      <c r="G23" s="109"/>
      <c r="H23" s="109"/>
      <c r="I23" s="109"/>
      <c r="J23" s="109"/>
      <c r="K23" s="303"/>
      <c r="L23" s="304"/>
      <c r="M23" s="305"/>
    </row>
    <row r="24" spans="1:13" ht="20.65" hidden="1" customHeight="1">
      <c r="A24" s="226">
        <v>16</v>
      </c>
      <c r="B24" s="108" t="s">
        <v>428</v>
      </c>
      <c r="C24" s="109"/>
      <c r="D24" s="109"/>
      <c r="E24" s="109"/>
      <c r="F24" s="109"/>
      <c r="G24" s="109"/>
      <c r="H24" s="109"/>
      <c r="I24" s="109"/>
      <c r="J24" s="109"/>
      <c r="K24" s="303"/>
      <c r="L24" s="304"/>
      <c r="M24" s="305"/>
    </row>
    <row r="25" spans="1:13" ht="20.65" hidden="1" customHeight="1">
      <c r="A25" s="226">
        <v>17</v>
      </c>
      <c r="B25" s="108" t="s">
        <v>429</v>
      </c>
      <c r="C25" s="109"/>
      <c r="D25" s="109"/>
      <c r="E25" s="109"/>
      <c r="F25" s="109"/>
      <c r="G25" s="109"/>
      <c r="H25" s="109"/>
      <c r="I25" s="109"/>
      <c r="J25" s="109"/>
      <c r="K25" s="303"/>
      <c r="L25" s="304"/>
      <c r="M25" s="305"/>
    </row>
    <row r="26" spans="1:13" ht="20.65" hidden="1" customHeight="1">
      <c r="A26" s="226">
        <v>18</v>
      </c>
      <c r="B26" s="108" t="s">
        <v>430</v>
      </c>
      <c r="C26" s="109"/>
      <c r="D26" s="109"/>
      <c r="E26" s="109"/>
      <c r="F26" s="109"/>
      <c r="G26" s="109"/>
      <c r="H26" s="109"/>
      <c r="I26" s="109"/>
      <c r="J26" s="109"/>
      <c r="K26" s="303"/>
      <c r="L26" s="304"/>
      <c r="M26" s="305"/>
    </row>
    <row r="27" spans="1:13" ht="20.65" hidden="1" customHeight="1">
      <c r="A27" s="226">
        <v>19</v>
      </c>
      <c r="B27" s="108" t="s">
        <v>431</v>
      </c>
      <c r="C27" s="109"/>
      <c r="D27" s="109"/>
      <c r="E27" s="109"/>
      <c r="F27" s="109"/>
      <c r="G27" s="109"/>
      <c r="H27" s="109"/>
      <c r="I27" s="109"/>
      <c r="J27" s="109"/>
      <c r="K27" s="303"/>
      <c r="L27" s="304"/>
      <c r="M27" s="305"/>
    </row>
    <row r="28" spans="1:13" ht="20.65" hidden="1" customHeight="1">
      <c r="A28" s="226">
        <v>20</v>
      </c>
      <c r="B28" s="108" t="s">
        <v>425</v>
      </c>
      <c r="C28" s="109"/>
      <c r="D28" s="109"/>
      <c r="E28" s="109"/>
      <c r="F28" s="109"/>
      <c r="G28" s="109"/>
      <c r="H28" s="109"/>
      <c r="I28" s="109"/>
      <c r="J28" s="109"/>
      <c r="K28" s="303"/>
      <c r="L28" s="304"/>
      <c r="M28" s="305"/>
    </row>
    <row r="29" spans="1:13" ht="20.65" hidden="1" customHeight="1">
      <c r="A29" s="226">
        <v>21</v>
      </c>
      <c r="B29" s="108" t="s">
        <v>432</v>
      </c>
      <c r="C29" s="109"/>
      <c r="D29" s="109"/>
      <c r="E29" s="109"/>
      <c r="F29" s="109"/>
      <c r="G29" s="109"/>
      <c r="H29" s="109"/>
      <c r="I29" s="109"/>
      <c r="J29" s="109"/>
      <c r="K29" s="303"/>
      <c r="L29" s="304"/>
      <c r="M29" s="305"/>
    </row>
    <row r="30" spans="1:13" ht="20.65" hidden="1" customHeight="1">
      <c r="A30" s="226">
        <v>22</v>
      </c>
      <c r="B30" s="108" t="s">
        <v>433</v>
      </c>
      <c r="C30" s="109"/>
      <c r="D30" s="109"/>
      <c r="E30" s="109"/>
      <c r="F30" s="109"/>
      <c r="G30" s="109"/>
      <c r="H30" s="109"/>
      <c r="I30" s="109"/>
      <c r="J30" s="109"/>
      <c r="K30" s="303"/>
      <c r="L30" s="304"/>
      <c r="M30" s="305"/>
    </row>
    <row r="31" spans="1:13" ht="20.65" hidden="1" customHeight="1">
      <c r="A31" s="226">
        <v>23</v>
      </c>
      <c r="B31" s="108" t="s">
        <v>434</v>
      </c>
      <c r="C31" s="109"/>
      <c r="D31" s="109"/>
      <c r="E31" s="109"/>
      <c r="F31" s="109"/>
      <c r="G31" s="109"/>
      <c r="H31" s="109"/>
      <c r="I31" s="109"/>
      <c r="J31" s="109"/>
      <c r="K31" s="303"/>
      <c r="L31" s="304"/>
      <c r="M31" s="305"/>
    </row>
    <row r="32" spans="1:13" ht="20.65" hidden="1" customHeight="1">
      <c r="A32" s="226">
        <v>24</v>
      </c>
      <c r="B32" s="108" t="s">
        <v>435</v>
      </c>
      <c r="C32" s="109"/>
      <c r="D32" s="109"/>
      <c r="E32" s="109"/>
      <c r="F32" s="109"/>
      <c r="G32" s="109"/>
      <c r="H32" s="109"/>
      <c r="I32" s="109"/>
      <c r="J32" s="109"/>
      <c r="K32" s="303"/>
      <c r="L32" s="304"/>
      <c r="M32" s="305"/>
    </row>
    <row r="33" spans="1:13" ht="20.65" hidden="1" customHeight="1">
      <c r="A33" s="226">
        <v>25</v>
      </c>
      <c r="B33" s="108" t="s">
        <v>436</v>
      </c>
      <c r="C33" s="109"/>
      <c r="D33" s="109"/>
      <c r="E33" s="109"/>
      <c r="F33" s="109"/>
      <c r="G33" s="109"/>
      <c r="H33" s="109"/>
      <c r="I33" s="109"/>
      <c r="J33" s="109"/>
      <c r="K33" s="303"/>
      <c r="L33" s="304"/>
      <c r="M33" s="305"/>
    </row>
    <row r="34" spans="1:13" ht="33.75" hidden="1" customHeight="1">
      <c r="A34" s="227">
        <v>26</v>
      </c>
      <c r="B34" s="112" t="s">
        <v>437</v>
      </c>
      <c r="C34" s="109"/>
      <c r="D34" s="109"/>
      <c r="E34" s="109"/>
      <c r="F34" s="109"/>
      <c r="G34" s="109"/>
      <c r="H34" s="109"/>
      <c r="I34" s="109"/>
      <c r="J34" s="109"/>
      <c r="K34" s="303"/>
      <c r="L34" s="304"/>
      <c r="M34" s="305"/>
    </row>
    <row r="35" spans="1:13" ht="20.65" hidden="1" customHeight="1">
      <c r="A35" s="226">
        <v>27</v>
      </c>
      <c r="B35" s="108" t="s">
        <v>438</v>
      </c>
      <c r="C35" s="109"/>
      <c r="D35" s="109"/>
      <c r="E35" s="109"/>
      <c r="F35" s="109"/>
      <c r="G35" s="109"/>
      <c r="H35" s="109"/>
      <c r="I35" s="109"/>
      <c r="J35" s="109"/>
      <c r="K35" s="303"/>
      <c r="L35" s="304"/>
      <c r="M35" s="305"/>
    </row>
    <row r="36" spans="1:13" ht="20.65" hidden="1" customHeight="1">
      <c r="A36" s="226">
        <v>28</v>
      </c>
      <c r="B36" s="108" t="s">
        <v>439</v>
      </c>
      <c r="C36" s="109"/>
      <c r="D36" s="109"/>
      <c r="E36" s="109"/>
      <c r="F36" s="109"/>
      <c r="G36" s="109"/>
      <c r="H36" s="109"/>
      <c r="I36" s="109"/>
      <c r="J36" s="109"/>
      <c r="K36" s="303"/>
      <c r="L36" s="304"/>
      <c r="M36" s="305"/>
    </row>
    <row r="37" spans="1:13" ht="20.65" hidden="1" customHeight="1">
      <c r="A37" s="226">
        <v>29</v>
      </c>
      <c r="B37" s="108" t="s">
        <v>440</v>
      </c>
      <c r="C37" s="109"/>
      <c r="D37" s="109"/>
      <c r="E37" s="109"/>
      <c r="F37" s="109"/>
      <c r="G37" s="109"/>
      <c r="H37" s="109"/>
      <c r="I37" s="109"/>
      <c r="J37" s="109"/>
      <c r="K37" s="303"/>
      <c r="L37" s="304"/>
      <c r="M37" s="305"/>
    </row>
    <row r="38" spans="1:13" ht="20.65" hidden="1" customHeight="1">
      <c r="A38" s="226">
        <v>30</v>
      </c>
      <c r="B38" s="108" t="s">
        <v>1084</v>
      </c>
      <c r="C38" s="109"/>
      <c r="D38" s="109"/>
      <c r="E38" s="109"/>
      <c r="F38" s="109"/>
      <c r="G38" s="109"/>
      <c r="H38" s="109"/>
      <c r="I38" s="109"/>
      <c r="J38" s="109"/>
      <c r="K38" s="303"/>
      <c r="L38" s="304"/>
      <c r="M38" s="305"/>
    </row>
    <row r="39" spans="1:13" ht="20.65" hidden="1" customHeight="1">
      <c r="A39" s="309" t="s">
        <v>420</v>
      </c>
      <c r="B39" s="310"/>
      <c r="C39" s="220">
        <f>SUM(C9:C38)</f>
        <v>0</v>
      </c>
      <c r="D39" s="220">
        <f>SUM(D9:D38)</f>
        <v>0</v>
      </c>
      <c r="E39" s="220">
        <f t="shared" ref="E39:J39" si="0">SUM(E9:E38)</f>
        <v>0</v>
      </c>
      <c r="F39" s="220">
        <f t="shared" si="0"/>
        <v>0</v>
      </c>
      <c r="G39" s="220">
        <f t="shared" si="0"/>
        <v>0</v>
      </c>
      <c r="H39" s="220">
        <f t="shared" si="0"/>
        <v>0</v>
      </c>
      <c r="I39" s="220">
        <f t="shared" si="0"/>
        <v>0</v>
      </c>
      <c r="J39" s="220">
        <f t="shared" si="0"/>
        <v>0</v>
      </c>
      <c r="K39" s="306"/>
      <c r="L39" s="307"/>
      <c r="M39" s="308"/>
    </row>
    <row r="40" spans="1:13" ht="7.35" hidden="1" customHeight="1">
      <c r="A40" s="228"/>
    </row>
    <row r="41" spans="1:13" hidden="1">
      <c r="A41" s="228"/>
      <c r="B41" s="113" t="s">
        <v>441</v>
      </c>
    </row>
    <row r="42" spans="1:13" ht="5.25" hidden="1" customHeight="1">
      <c r="A42" s="228"/>
      <c r="B42" s="113"/>
    </row>
    <row r="43" spans="1:13" s="222" customFormat="1" ht="33.75" hidden="1">
      <c r="A43" s="311" t="s">
        <v>271</v>
      </c>
      <c r="B43" s="312"/>
      <c r="C43" s="313" t="s">
        <v>442</v>
      </c>
      <c r="D43" s="313"/>
      <c r="E43" s="313"/>
      <c r="F43" s="218" t="s">
        <v>443</v>
      </c>
      <c r="G43" s="313" t="s">
        <v>444</v>
      </c>
      <c r="H43" s="313"/>
      <c r="I43" s="229" t="s">
        <v>445</v>
      </c>
      <c r="J43" s="217" t="s">
        <v>446</v>
      </c>
      <c r="K43" s="313" t="s">
        <v>447</v>
      </c>
      <c r="L43" s="313"/>
      <c r="M43" s="313"/>
    </row>
    <row r="44" spans="1:13" ht="33" hidden="1" customHeight="1">
      <c r="A44" s="230">
        <v>1</v>
      </c>
      <c r="B44" s="114" t="s">
        <v>339</v>
      </c>
      <c r="C44" s="296"/>
      <c r="D44" s="296"/>
      <c r="E44" s="296"/>
      <c r="F44" s="258"/>
      <c r="G44" s="319"/>
      <c r="H44" s="320"/>
      <c r="I44" s="256"/>
      <c r="J44" s="256"/>
      <c r="K44" s="321"/>
      <c r="L44" s="321"/>
      <c r="M44" s="321"/>
    </row>
    <row r="45" spans="1:13" ht="33" hidden="1" customHeight="1">
      <c r="A45" s="230">
        <v>2</v>
      </c>
      <c r="B45" s="114" t="s">
        <v>448</v>
      </c>
      <c r="C45" s="296"/>
      <c r="D45" s="296"/>
      <c r="E45" s="296"/>
      <c r="F45" s="255"/>
      <c r="G45" s="297"/>
      <c r="H45" s="297"/>
      <c r="I45" s="219"/>
      <c r="J45" s="219"/>
      <c r="K45" s="298"/>
      <c r="L45" s="298"/>
      <c r="M45" s="298"/>
    </row>
    <row r="46" spans="1:13" ht="33" hidden="1" customHeight="1">
      <c r="A46" s="230">
        <v>3</v>
      </c>
      <c r="B46" s="114" t="s">
        <v>448</v>
      </c>
      <c r="C46" s="296"/>
      <c r="D46" s="296"/>
      <c r="E46" s="296"/>
      <c r="F46" s="254"/>
      <c r="G46" s="297"/>
      <c r="H46" s="297"/>
      <c r="I46" s="231"/>
      <c r="J46" s="219"/>
      <c r="K46" s="298"/>
      <c r="L46" s="298"/>
      <c r="M46" s="298"/>
    </row>
    <row r="47" spans="1:13" ht="33" hidden="1" customHeight="1">
      <c r="A47" s="230">
        <v>4</v>
      </c>
      <c r="B47" s="114" t="s">
        <v>448</v>
      </c>
      <c r="C47" s="296"/>
      <c r="D47" s="296"/>
      <c r="E47" s="296"/>
      <c r="F47" s="231"/>
      <c r="G47" s="297"/>
      <c r="H47" s="297"/>
      <c r="I47" s="231"/>
      <c r="J47" s="219"/>
      <c r="K47" s="298"/>
      <c r="L47" s="298"/>
      <c r="M47" s="298"/>
    </row>
    <row r="48" spans="1:13" ht="33" hidden="1" customHeight="1">
      <c r="A48" s="230">
        <v>5</v>
      </c>
      <c r="B48" s="114" t="s">
        <v>272</v>
      </c>
      <c r="C48" s="296"/>
      <c r="D48" s="296"/>
      <c r="E48" s="296"/>
      <c r="F48" s="255"/>
      <c r="G48" s="297"/>
      <c r="H48" s="297"/>
      <c r="I48" s="231"/>
      <c r="J48" s="219"/>
      <c r="K48" s="298"/>
      <c r="L48" s="298"/>
      <c r="M48" s="298"/>
    </row>
    <row r="49" spans="1:13" ht="33" hidden="1" customHeight="1">
      <c r="A49" s="230">
        <v>6</v>
      </c>
      <c r="B49" s="114" t="s">
        <v>449</v>
      </c>
      <c r="C49" s="292"/>
      <c r="D49" s="288"/>
      <c r="E49" s="289"/>
      <c r="F49" s="255"/>
      <c r="G49" s="290"/>
      <c r="H49" s="291"/>
      <c r="I49" s="231"/>
      <c r="J49" s="219"/>
      <c r="K49" s="292"/>
      <c r="L49" s="293"/>
      <c r="M49" s="294"/>
    </row>
    <row r="50" spans="1:13" ht="30" hidden="1">
      <c r="A50" s="230">
        <v>7</v>
      </c>
      <c r="B50" s="115" t="s">
        <v>450</v>
      </c>
      <c r="C50" s="287"/>
      <c r="D50" s="288"/>
      <c r="E50" s="289"/>
      <c r="F50" s="255"/>
      <c r="G50" s="290"/>
      <c r="H50" s="291"/>
      <c r="I50" s="231"/>
      <c r="J50" s="219"/>
      <c r="K50" s="292"/>
      <c r="L50" s="293"/>
      <c r="M50" s="294"/>
    </row>
    <row r="51" spans="1:13" ht="9" hidden="1" customHeight="1">
      <c r="A51" s="232"/>
      <c r="B51" s="116"/>
      <c r="C51" s="233"/>
      <c r="D51" s="233"/>
      <c r="E51" s="234"/>
      <c r="F51" s="234"/>
      <c r="G51" s="235"/>
      <c r="H51" s="235"/>
      <c r="I51" s="235"/>
      <c r="J51" s="235"/>
      <c r="K51" s="235"/>
    </row>
    <row r="52" spans="1:13" hidden="1">
      <c r="A52" s="232"/>
      <c r="B52" s="117" t="s">
        <v>451</v>
      </c>
      <c r="C52" s="236"/>
      <c r="D52" s="236"/>
      <c r="E52" s="236"/>
      <c r="F52" s="236"/>
      <c r="G52" s="236"/>
      <c r="H52" s="236"/>
      <c r="I52" s="236"/>
      <c r="J52" s="236"/>
      <c r="K52" s="236"/>
    </row>
    <row r="53" spans="1:13" ht="7.5" hidden="1" customHeight="1">
      <c r="A53" s="232"/>
      <c r="B53" s="236"/>
      <c r="C53" s="236"/>
      <c r="D53" s="236"/>
      <c r="E53" s="236"/>
      <c r="F53" s="236"/>
      <c r="G53" s="236"/>
      <c r="H53" s="236"/>
      <c r="I53" s="236"/>
      <c r="J53" s="236"/>
      <c r="K53" s="236"/>
    </row>
    <row r="54" spans="1:13" ht="47.25" hidden="1">
      <c r="A54" s="278" t="s">
        <v>283</v>
      </c>
      <c r="B54" s="278"/>
      <c r="C54" s="218" t="s">
        <v>290</v>
      </c>
      <c r="D54" s="218" t="s">
        <v>284</v>
      </c>
      <c r="E54" s="218" t="s">
        <v>289</v>
      </c>
      <c r="F54" s="218" t="s">
        <v>453</v>
      </c>
      <c r="G54" s="218" t="s">
        <v>285</v>
      </c>
      <c r="H54" s="218" t="s">
        <v>286</v>
      </c>
      <c r="I54" s="218" t="s">
        <v>453</v>
      </c>
      <c r="J54" s="218" t="s">
        <v>454</v>
      </c>
      <c r="K54" s="278" t="s">
        <v>455</v>
      </c>
      <c r="L54" s="278"/>
      <c r="M54" s="278"/>
    </row>
    <row r="55" spans="1:13" ht="15" hidden="1" customHeight="1">
      <c r="A55" s="295">
        <v>1</v>
      </c>
      <c r="B55" s="295"/>
      <c r="C55" s="219">
        <v>2</v>
      </c>
      <c r="D55" s="219" t="s">
        <v>456</v>
      </c>
      <c r="E55" s="219">
        <v>4</v>
      </c>
      <c r="F55" s="219">
        <v>5</v>
      </c>
      <c r="G55" s="219" t="s">
        <v>457</v>
      </c>
      <c r="H55" s="219" t="s">
        <v>458</v>
      </c>
      <c r="I55" s="219">
        <v>8</v>
      </c>
      <c r="J55" s="219">
        <v>9</v>
      </c>
      <c r="K55" s="295">
        <v>10</v>
      </c>
      <c r="L55" s="295"/>
      <c r="M55" s="295"/>
    </row>
    <row r="56" spans="1:13" ht="15" hidden="1" customHeight="1">
      <c r="A56" s="285" t="s">
        <v>459</v>
      </c>
      <c r="B56" s="285"/>
      <c r="C56" s="285"/>
      <c r="D56" s="285"/>
      <c r="E56" s="285"/>
      <c r="F56" s="285"/>
      <c r="G56" s="285"/>
      <c r="H56" s="285"/>
      <c r="I56" s="285"/>
      <c r="J56" s="285"/>
      <c r="K56" s="285"/>
      <c r="L56" s="285"/>
      <c r="M56" s="285"/>
    </row>
    <row r="57" spans="1:13" ht="15" hidden="1" customHeight="1">
      <c r="A57" s="237">
        <v>1</v>
      </c>
      <c r="B57" s="119" t="s">
        <v>291</v>
      </c>
      <c r="C57" s="120"/>
      <c r="D57" s="120"/>
      <c r="E57" s="121"/>
      <c r="F57" s="121"/>
      <c r="G57" s="122"/>
      <c r="H57" s="122"/>
      <c r="I57" s="121"/>
      <c r="J57" s="121"/>
      <c r="K57" s="284"/>
      <c r="L57" s="284"/>
      <c r="M57" s="284"/>
    </row>
    <row r="58" spans="1:13" ht="15" hidden="1" customHeight="1">
      <c r="A58" s="237">
        <v>2</v>
      </c>
      <c r="B58" s="119" t="s">
        <v>292</v>
      </c>
      <c r="C58" s="120"/>
      <c r="D58" s="120"/>
      <c r="E58" s="121"/>
      <c r="F58" s="121"/>
      <c r="G58" s="122"/>
      <c r="H58" s="122"/>
      <c r="I58" s="121"/>
      <c r="J58" s="121"/>
      <c r="K58" s="284"/>
      <c r="L58" s="284"/>
      <c r="M58" s="284"/>
    </row>
    <row r="59" spans="1:13" ht="15" hidden="1" customHeight="1">
      <c r="A59" s="237">
        <v>3</v>
      </c>
      <c r="B59" s="119" t="s">
        <v>293</v>
      </c>
      <c r="C59" s="120"/>
      <c r="D59" s="120"/>
      <c r="E59" s="121"/>
      <c r="F59" s="121"/>
      <c r="G59" s="122"/>
      <c r="H59" s="122"/>
      <c r="I59" s="121"/>
      <c r="J59" s="121"/>
      <c r="K59" s="284"/>
      <c r="L59" s="284"/>
      <c r="M59" s="284"/>
    </row>
    <row r="60" spans="1:13" ht="15" hidden="1" customHeight="1">
      <c r="A60" s="237">
        <v>4</v>
      </c>
      <c r="B60" s="119" t="s">
        <v>294</v>
      </c>
      <c r="C60" s="120"/>
      <c r="D60" s="120"/>
      <c r="E60" s="121"/>
      <c r="F60" s="121"/>
      <c r="G60" s="122"/>
      <c r="H60" s="122"/>
      <c r="I60" s="121"/>
      <c r="J60" s="121"/>
      <c r="K60" s="284"/>
      <c r="L60" s="284"/>
      <c r="M60" s="284"/>
    </row>
    <row r="61" spans="1:13" ht="30.75" hidden="1" customHeight="1">
      <c r="A61" s="237">
        <v>5</v>
      </c>
      <c r="B61" s="119" t="s">
        <v>460</v>
      </c>
      <c r="C61" s="120"/>
      <c r="D61" s="120"/>
      <c r="E61" s="121"/>
      <c r="F61" s="121"/>
      <c r="G61" s="122"/>
      <c r="H61" s="122"/>
      <c r="I61" s="121"/>
      <c r="J61" s="121"/>
      <c r="K61" s="286"/>
      <c r="L61" s="284"/>
      <c r="M61" s="284"/>
    </row>
    <row r="62" spans="1:13" ht="15" hidden="1" customHeight="1">
      <c r="A62" s="237">
        <v>6</v>
      </c>
      <c r="B62" s="119" t="s">
        <v>296</v>
      </c>
      <c r="C62" s="120"/>
      <c r="D62" s="120"/>
      <c r="E62" s="121"/>
      <c r="F62" s="121"/>
      <c r="G62" s="122"/>
      <c r="H62" s="122"/>
      <c r="I62" s="121"/>
      <c r="J62" s="121"/>
      <c r="K62" s="284"/>
      <c r="L62" s="284"/>
      <c r="M62" s="284"/>
    </row>
    <row r="63" spans="1:13" ht="15" hidden="1" customHeight="1">
      <c r="A63" s="237">
        <v>7</v>
      </c>
      <c r="B63" s="119" t="s">
        <v>297</v>
      </c>
      <c r="C63" s="120"/>
      <c r="D63" s="120"/>
      <c r="E63" s="121"/>
      <c r="F63" s="121"/>
      <c r="G63" s="122"/>
      <c r="H63" s="122"/>
      <c r="I63" s="121"/>
      <c r="J63" s="121"/>
      <c r="K63" s="284"/>
      <c r="L63" s="284"/>
      <c r="M63" s="284"/>
    </row>
    <row r="64" spans="1:13" ht="15" hidden="1" customHeight="1">
      <c r="A64" s="237">
        <v>8</v>
      </c>
      <c r="B64" s="119" t="s">
        <v>298</v>
      </c>
      <c r="C64" s="120"/>
      <c r="D64" s="120"/>
      <c r="E64" s="121"/>
      <c r="F64" s="121"/>
      <c r="G64" s="122"/>
      <c r="H64" s="122"/>
      <c r="I64" s="121"/>
      <c r="J64" s="121"/>
      <c r="K64" s="284"/>
      <c r="L64" s="284"/>
      <c r="M64" s="284"/>
    </row>
    <row r="65" spans="1:15" ht="15" hidden="1" customHeight="1">
      <c r="A65" s="237">
        <v>9</v>
      </c>
      <c r="B65" s="119" t="s">
        <v>299</v>
      </c>
      <c r="C65" s="120"/>
      <c r="D65" s="120"/>
      <c r="E65" s="121"/>
      <c r="F65" s="121"/>
      <c r="G65" s="122"/>
      <c r="H65" s="122"/>
      <c r="I65" s="121"/>
      <c r="J65" s="121"/>
      <c r="K65" s="284"/>
      <c r="L65" s="284"/>
      <c r="M65" s="284"/>
    </row>
    <row r="66" spans="1:15" ht="15" hidden="1" customHeight="1">
      <c r="A66" s="237">
        <v>10</v>
      </c>
      <c r="B66" s="119" t="s">
        <v>327</v>
      </c>
      <c r="C66" s="120"/>
      <c r="D66" s="120"/>
      <c r="E66" s="121"/>
      <c r="F66" s="121"/>
      <c r="G66" s="122"/>
      <c r="H66" s="122"/>
      <c r="I66" s="121"/>
      <c r="J66" s="121"/>
      <c r="K66" s="284"/>
      <c r="L66" s="284"/>
      <c r="M66" s="284"/>
    </row>
    <row r="67" spans="1:15" ht="15" hidden="1" customHeight="1">
      <c r="A67" s="237">
        <v>11</v>
      </c>
      <c r="B67" s="119" t="s">
        <v>300</v>
      </c>
      <c r="C67" s="120"/>
      <c r="D67" s="120"/>
      <c r="E67" s="121"/>
      <c r="F67" s="121"/>
      <c r="G67" s="122"/>
      <c r="H67" s="122"/>
      <c r="I67" s="121"/>
      <c r="J67" s="121"/>
      <c r="K67" s="284"/>
      <c r="L67" s="284"/>
      <c r="M67" s="284"/>
    </row>
    <row r="68" spans="1:15" ht="15" hidden="1" customHeight="1">
      <c r="A68" s="237">
        <v>12</v>
      </c>
      <c r="B68" s="119" t="s">
        <v>301</v>
      </c>
      <c r="C68" s="120"/>
      <c r="D68" s="120"/>
      <c r="E68" s="121"/>
      <c r="F68" s="121"/>
      <c r="G68" s="122"/>
      <c r="H68" s="122"/>
      <c r="I68" s="121"/>
      <c r="J68" s="121"/>
      <c r="K68" s="284"/>
      <c r="L68" s="284"/>
      <c r="M68" s="284"/>
    </row>
    <row r="69" spans="1:15" ht="15" hidden="1" customHeight="1">
      <c r="A69" s="237">
        <v>13</v>
      </c>
      <c r="B69" s="119" t="s">
        <v>302</v>
      </c>
      <c r="C69" s="120"/>
      <c r="D69" s="120"/>
      <c r="E69" s="121"/>
      <c r="F69" s="121"/>
      <c r="G69" s="122"/>
      <c r="H69" s="122"/>
      <c r="I69" s="121"/>
      <c r="J69" s="121"/>
      <c r="K69" s="284"/>
      <c r="L69" s="284"/>
      <c r="M69" s="284"/>
    </row>
    <row r="70" spans="1:15" ht="15" hidden="1" customHeight="1">
      <c r="A70" s="237">
        <v>14</v>
      </c>
      <c r="B70" s="119" t="s">
        <v>461</v>
      </c>
      <c r="C70" s="120"/>
      <c r="D70" s="120"/>
      <c r="E70" s="121"/>
      <c r="F70" s="121"/>
      <c r="G70" s="122"/>
      <c r="H70" s="122"/>
      <c r="I70" s="121"/>
      <c r="J70" s="121"/>
      <c r="K70" s="284"/>
      <c r="L70" s="284"/>
      <c r="M70" s="284"/>
    </row>
    <row r="71" spans="1:15" ht="15" hidden="1" customHeight="1">
      <c r="A71" s="237">
        <v>15</v>
      </c>
      <c r="B71" s="119" t="s">
        <v>462</v>
      </c>
      <c r="C71" s="120"/>
      <c r="D71" s="120"/>
      <c r="E71" s="121"/>
      <c r="F71" s="121"/>
      <c r="G71" s="122"/>
      <c r="H71" s="122"/>
      <c r="I71" s="121"/>
      <c r="J71" s="121"/>
      <c r="K71" s="284"/>
      <c r="L71" s="284"/>
      <c r="M71" s="284"/>
    </row>
    <row r="72" spans="1:15" ht="15" hidden="1" customHeight="1">
      <c r="A72" s="237">
        <v>16</v>
      </c>
      <c r="B72" s="119" t="s">
        <v>463</v>
      </c>
      <c r="C72" s="120"/>
      <c r="D72" s="120"/>
      <c r="E72" s="121"/>
      <c r="F72" s="121"/>
      <c r="G72" s="122"/>
      <c r="H72" s="122"/>
      <c r="I72" s="121"/>
      <c r="J72" s="121"/>
      <c r="K72" s="284"/>
      <c r="L72" s="284"/>
      <c r="M72" s="284"/>
    </row>
    <row r="73" spans="1:15" s="236" customFormat="1" ht="25.5" hidden="1" customHeight="1">
      <c r="B73" s="238" t="s">
        <v>464</v>
      </c>
      <c r="C73" s="239"/>
      <c r="D73" s="239"/>
      <c r="E73" s="239"/>
      <c r="F73" s="239"/>
      <c r="G73" s="239"/>
      <c r="H73" s="239"/>
      <c r="I73" s="239"/>
      <c r="J73" s="239"/>
      <c r="K73" s="239"/>
      <c r="L73" s="239"/>
      <c r="M73" s="239"/>
    </row>
    <row r="74" spans="1:15" s="236" customFormat="1" ht="51.75" hidden="1" customHeight="1">
      <c r="A74" s="278" t="s">
        <v>283</v>
      </c>
      <c r="B74" s="278"/>
      <c r="C74" s="218" t="s">
        <v>290</v>
      </c>
      <c r="D74" s="218" t="s">
        <v>284</v>
      </c>
      <c r="E74" s="218" t="s">
        <v>289</v>
      </c>
      <c r="F74" s="218" t="s">
        <v>452</v>
      </c>
      <c r="G74" s="218" t="s">
        <v>285</v>
      </c>
      <c r="H74" s="218" t="s">
        <v>286</v>
      </c>
      <c r="I74" s="218" t="s">
        <v>453</v>
      </c>
      <c r="J74" s="218" t="s">
        <v>465</v>
      </c>
      <c r="K74" s="218" t="s">
        <v>466</v>
      </c>
      <c r="L74" s="218" t="s">
        <v>467</v>
      </c>
      <c r="M74" s="218" t="s">
        <v>468</v>
      </c>
      <c r="N74" s="218" t="s">
        <v>469</v>
      </c>
      <c r="O74" s="257" t="s">
        <v>470</v>
      </c>
    </row>
    <row r="75" spans="1:15" ht="15" hidden="1" customHeight="1">
      <c r="A75" s="280" t="s">
        <v>471</v>
      </c>
      <c r="B75" s="281"/>
      <c r="C75" s="281"/>
      <c r="D75" s="281"/>
      <c r="E75" s="281"/>
      <c r="F75" s="281"/>
      <c r="G75" s="281"/>
      <c r="H75" s="281"/>
      <c r="I75" s="281"/>
      <c r="J75" s="281"/>
      <c r="K75" s="281"/>
      <c r="L75" s="281"/>
      <c r="M75" s="281"/>
      <c r="N75" s="281"/>
      <c r="O75" s="123"/>
    </row>
    <row r="76" spans="1:15" ht="15" hidden="1" customHeight="1">
      <c r="A76" s="237">
        <v>17</v>
      </c>
      <c r="B76" s="119" t="s">
        <v>472</v>
      </c>
      <c r="C76" s="120"/>
      <c r="D76" s="120"/>
      <c r="E76" s="121"/>
      <c r="F76" s="121"/>
      <c r="G76" s="122"/>
      <c r="H76" s="122"/>
      <c r="I76" s="121"/>
      <c r="J76" s="121"/>
      <c r="K76" s="240"/>
      <c r="L76" s="240"/>
      <c r="M76" s="240"/>
      <c r="N76" s="240"/>
      <c r="O76" s="241">
        <f>J76*1+K76*1.3+L76*1.5+M76*2+N76*3</f>
        <v>0</v>
      </c>
    </row>
    <row r="77" spans="1:15" ht="15" hidden="1" customHeight="1">
      <c r="A77" s="237">
        <v>18</v>
      </c>
      <c r="B77" s="119" t="s">
        <v>473</v>
      </c>
      <c r="C77" s="120"/>
      <c r="D77" s="120"/>
      <c r="E77" s="121"/>
      <c r="F77" s="121"/>
      <c r="G77" s="122"/>
      <c r="H77" s="122"/>
      <c r="I77" s="121"/>
      <c r="J77" s="121"/>
      <c r="K77" s="240"/>
      <c r="L77" s="240"/>
      <c r="M77" s="240"/>
      <c r="N77" s="240"/>
      <c r="O77" s="241">
        <f t="shared" ref="O77:O123" si="1">J77*1+K77*1.3+L77*1.5+M77*2+N77*3</f>
        <v>0</v>
      </c>
    </row>
    <row r="78" spans="1:15" ht="15" hidden="1" customHeight="1">
      <c r="A78" s="237">
        <v>19</v>
      </c>
      <c r="B78" s="119" t="s">
        <v>474</v>
      </c>
      <c r="C78" s="120"/>
      <c r="D78" s="120"/>
      <c r="E78" s="121"/>
      <c r="F78" s="121"/>
      <c r="G78" s="122"/>
      <c r="H78" s="122"/>
      <c r="I78" s="121"/>
      <c r="J78" s="121"/>
      <c r="K78" s="240"/>
      <c r="L78" s="240"/>
      <c r="M78" s="240"/>
      <c r="N78" s="240"/>
      <c r="O78" s="241">
        <f t="shared" si="1"/>
        <v>0</v>
      </c>
    </row>
    <row r="79" spans="1:15" ht="15" hidden="1" customHeight="1">
      <c r="A79" s="237">
        <v>20</v>
      </c>
      <c r="B79" s="119" t="s">
        <v>475</v>
      </c>
      <c r="C79" s="120"/>
      <c r="D79" s="120"/>
      <c r="E79" s="121"/>
      <c r="F79" s="121"/>
      <c r="G79" s="122"/>
      <c r="H79" s="122"/>
      <c r="I79" s="121"/>
      <c r="J79" s="121"/>
      <c r="K79" s="240"/>
      <c r="L79" s="240"/>
      <c r="M79" s="240"/>
      <c r="N79" s="240"/>
      <c r="O79" s="241">
        <f t="shared" si="1"/>
        <v>0</v>
      </c>
    </row>
    <row r="80" spans="1:15" ht="15" hidden="1" customHeight="1">
      <c r="A80" s="237">
        <v>21</v>
      </c>
      <c r="B80" s="119" t="s">
        <v>476</v>
      </c>
      <c r="C80" s="120"/>
      <c r="D80" s="120"/>
      <c r="E80" s="121"/>
      <c r="F80" s="121"/>
      <c r="G80" s="122"/>
      <c r="H80" s="122"/>
      <c r="I80" s="121"/>
      <c r="J80" s="121"/>
      <c r="K80" s="240"/>
      <c r="L80" s="240"/>
      <c r="M80" s="240"/>
      <c r="N80" s="240"/>
      <c r="O80" s="241">
        <f t="shared" si="1"/>
        <v>0</v>
      </c>
    </row>
    <row r="81" spans="1:16" s="242" customFormat="1" ht="15" hidden="1" customHeight="1">
      <c r="A81" s="237">
        <v>22</v>
      </c>
      <c r="B81" s="124" t="s">
        <v>477</v>
      </c>
      <c r="C81" s="120"/>
      <c r="D81" s="120"/>
      <c r="E81" s="121"/>
      <c r="F81" s="121"/>
      <c r="G81" s="122"/>
      <c r="H81" s="122"/>
      <c r="I81" s="121"/>
      <c r="J81" s="121"/>
      <c r="K81" s="240"/>
      <c r="L81" s="240"/>
      <c r="M81" s="240"/>
      <c r="N81" s="240"/>
      <c r="O81" s="241">
        <f t="shared" si="1"/>
        <v>0</v>
      </c>
    </row>
    <row r="82" spans="1:16" s="242" customFormat="1" ht="15" hidden="1" customHeight="1">
      <c r="A82" s="237">
        <v>23</v>
      </c>
      <c r="B82" s="124" t="s">
        <v>478</v>
      </c>
      <c r="C82" s="120"/>
      <c r="D82" s="120"/>
      <c r="E82" s="121"/>
      <c r="F82" s="121"/>
      <c r="G82" s="122"/>
      <c r="H82" s="122"/>
      <c r="I82" s="121"/>
      <c r="J82" s="121"/>
      <c r="K82" s="240"/>
      <c r="L82" s="240"/>
      <c r="M82" s="240"/>
      <c r="N82" s="240"/>
      <c r="O82" s="241">
        <f t="shared" si="1"/>
        <v>0</v>
      </c>
    </row>
    <row r="83" spans="1:16" s="242" customFormat="1" ht="15" hidden="1" customHeight="1">
      <c r="A83" s="237">
        <v>24</v>
      </c>
      <c r="B83" s="124" t="s">
        <v>478</v>
      </c>
      <c r="C83" s="120"/>
      <c r="D83" s="120"/>
      <c r="E83" s="121"/>
      <c r="F83" s="121"/>
      <c r="G83" s="122"/>
      <c r="H83" s="122"/>
      <c r="I83" s="121"/>
      <c r="J83" s="121"/>
      <c r="K83" s="240"/>
      <c r="L83" s="240"/>
      <c r="M83" s="240"/>
      <c r="N83" s="240"/>
      <c r="O83" s="241">
        <f t="shared" si="1"/>
        <v>0</v>
      </c>
    </row>
    <row r="84" spans="1:16" s="242" customFormat="1" ht="15" hidden="1" customHeight="1">
      <c r="A84" s="237">
        <v>25</v>
      </c>
      <c r="B84" s="124" t="s">
        <v>478</v>
      </c>
      <c r="C84" s="120"/>
      <c r="D84" s="120"/>
      <c r="E84" s="121"/>
      <c r="F84" s="121"/>
      <c r="G84" s="122"/>
      <c r="H84" s="122"/>
      <c r="I84" s="121"/>
      <c r="J84" s="121"/>
      <c r="K84" s="240"/>
      <c r="L84" s="240"/>
      <c r="M84" s="240"/>
      <c r="N84" s="240"/>
      <c r="O84" s="241">
        <f t="shared" si="1"/>
        <v>0</v>
      </c>
    </row>
    <row r="85" spans="1:16" ht="15" hidden="1" customHeight="1">
      <c r="A85" s="280" t="s">
        <v>1085</v>
      </c>
      <c r="B85" s="281"/>
      <c r="C85" s="281"/>
      <c r="D85" s="281"/>
      <c r="E85" s="281"/>
      <c r="F85" s="281"/>
      <c r="G85" s="281"/>
      <c r="H85" s="281"/>
      <c r="I85" s="281"/>
      <c r="J85" s="281"/>
      <c r="K85" s="281"/>
      <c r="L85" s="281"/>
      <c r="M85" s="281"/>
      <c r="N85" s="281"/>
      <c r="O85" s="241">
        <f t="shared" si="1"/>
        <v>0</v>
      </c>
    </row>
    <row r="86" spans="1:16" s="242" customFormat="1" ht="17.25" hidden="1" customHeight="1">
      <c r="A86" s="237">
        <v>26</v>
      </c>
      <c r="B86" s="124" t="s">
        <v>479</v>
      </c>
      <c r="C86" s="120"/>
      <c r="D86" s="120"/>
      <c r="E86" s="121"/>
      <c r="F86" s="121"/>
      <c r="G86" s="122"/>
      <c r="H86" s="122"/>
      <c r="I86" s="121"/>
      <c r="J86" s="121"/>
      <c r="K86" s="243"/>
      <c r="L86" s="243"/>
      <c r="M86" s="243"/>
      <c r="N86" s="243"/>
      <c r="O86" s="241">
        <f t="shared" si="1"/>
        <v>0</v>
      </c>
    </row>
    <row r="87" spans="1:16" s="242" customFormat="1" ht="17.25" hidden="1" customHeight="1">
      <c r="A87" s="237">
        <v>27</v>
      </c>
      <c r="B87" s="124" t="s">
        <v>421</v>
      </c>
      <c r="C87" s="120"/>
      <c r="D87" s="120"/>
      <c r="E87" s="121"/>
      <c r="F87" s="121"/>
      <c r="G87" s="122"/>
      <c r="H87" s="122"/>
      <c r="I87" s="121"/>
      <c r="J87" s="121"/>
      <c r="K87" s="243"/>
      <c r="L87" s="243"/>
      <c r="M87" s="243"/>
      <c r="N87" s="243"/>
      <c r="O87" s="241">
        <f t="shared" si="1"/>
        <v>0</v>
      </c>
      <c r="P87" s="259"/>
    </row>
    <row r="88" spans="1:16" s="242" customFormat="1" ht="17.25" hidden="1" customHeight="1">
      <c r="A88" s="237">
        <v>28</v>
      </c>
      <c r="B88" s="124" t="s">
        <v>480</v>
      </c>
      <c r="C88" s="120"/>
      <c r="D88" s="120"/>
      <c r="E88" s="121"/>
      <c r="F88" s="121"/>
      <c r="G88" s="122"/>
      <c r="H88" s="122"/>
      <c r="I88" s="121"/>
      <c r="J88" s="121"/>
      <c r="K88" s="243"/>
      <c r="L88" s="243"/>
      <c r="M88" s="243"/>
      <c r="N88" s="243"/>
      <c r="O88" s="241">
        <f t="shared" si="1"/>
        <v>0</v>
      </c>
    </row>
    <row r="89" spans="1:16" s="242" customFormat="1" ht="17.25" hidden="1" customHeight="1">
      <c r="A89" s="237">
        <v>29</v>
      </c>
      <c r="B89" s="124" t="s">
        <v>422</v>
      </c>
      <c r="C89" s="120"/>
      <c r="D89" s="120"/>
      <c r="E89" s="121"/>
      <c r="F89" s="121"/>
      <c r="G89" s="122"/>
      <c r="H89" s="122"/>
      <c r="I89" s="121"/>
      <c r="J89" s="121"/>
      <c r="K89" s="243"/>
      <c r="L89" s="243"/>
      <c r="M89" s="243"/>
      <c r="N89" s="243"/>
      <c r="O89" s="241">
        <f t="shared" si="1"/>
        <v>0</v>
      </c>
    </row>
    <row r="90" spans="1:16" s="242" customFormat="1" ht="17.25" hidden="1" customHeight="1">
      <c r="A90" s="237">
        <v>30</v>
      </c>
      <c r="B90" s="124" t="s">
        <v>423</v>
      </c>
      <c r="C90" s="120"/>
      <c r="D90" s="120"/>
      <c r="E90" s="121"/>
      <c r="F90" s="121"/>
      <c r="G90" s="122"/>
      <c r="H90" s="122"/>
      <c r="I90" s="121"/>
      <c r="J90" s="121"/>
      <c r="K90" s="243"/>
      <c r="L90" s="243"/>
      <c r="M90" s="243"/>
      <c r="N90" s="243"/>
      <c r="O90" s="241">
        <f t="shared" si="1"/>
        <v>0</v>
      </c>
    </row>
    <row r="91" spans="1:16" s="242" customFormat="1" ht="17.25" hidden="1" customHeight="1">
      <c r="A91" s="237">
        <v>31</v>
      </c>
      <c r="B91" s="124" t="s">
        <v>478</v>
      </c>
      <c r="C91" s="120"/>
      <c r="D91" s="120"/>
      <c r="E91" s="121"/>
      <c r="F91" s="121"/>
      <c r="G91" s="122"/>
      <c r="H91" s="122"/>
      <c r="I91" s="121"/>
      <c r="J91" s="121"/>
      <c r="K91" s="243"/>
      <c r="L91" s="243"/>
      <c r="M91" s="243"/>
      <c r="N91" s="243"/>
      <c r="O91" s="241">
        <f t="shared" si="1"/>
        <v>0</v>
      </c>
    </row>
    <row r="92" spans="1:16" s="242" customFormat="1" ht="17.25" hidden="1" customHeight="1">
      <c r="A92" s="237">
        <v>32</v>
      </c>
      <c r="B92" s="124" t="s">
        <v>478</v>
      </c>
      <c r="C92" s="120"/>
      <c r="D92" s="120"/>
      <c r="E92" s="121"/>
      <c r="F92" s="121"/>
      <c r="G92" s="122"/>
      <c r="H92" s="122"/>
      <c r="I92" s="121"/>
      <c r="J92" s="121"/>
      <c r="K92" s="243"/>
      <c r="L92" s="243"/>
      <c r="M92" s="243"/>
      <c r="N92" s="243"/>
      <c r="O92" s="241">
        <f t="shared" si="1"/>
        <v>0</v>
      </c>
    </row>
    <row r="93" spans="1:16" s="242" customFormat="1" ht="17.25" hidden="1" customHeight="1">
      <c r="A93" s="237">
        <v>33</v>
      </c>
      <c r="B93" s="124" t="s">
        <v>478</v>
      </c>
      <c r="C93" s="120"/>
      <c r="D93" s="120"/>
      <c r="E93" s="121"/>
      <c r="F93" s="121"/>
      <c r="G93" s="122"/>
      <c r="H93" s="122"/>
      <c r="I93" s="121"/>
      <c r="J93" s="121"/>
      <c r="K93" s="243"/>
      <c r="L93" s="243"/>
      <c r="M93" s="243"/>
      <c r="N93" s="243"/>
      <c r="O93" s="241">
        <f t="shared" si="1"/>
        <v>0</v>
      </c>
    </row>
    <row r="94" spans="1:16" ht="15" hidden="1" customHeight="1">
      <c r="A94" s="280" t="s">
        <v>481</v>
      </c>
      <c r="B94" s="281"/>
      <c r="C94" s="281"/>
      <c r="D94" s="281"/>
      <c r="E94" s="281"/>
      <c r="F94" s="281"/>
      <c r="G94" s="281"/>
      <c r="H94" s="281"/>
      <c r="I94" s="281"/>
      <c r="J94" s="281"/>
      <c r="K94" s="281"/>
      <c r="L94" s="281"/>
      <c r="M94" s="281"/>
      <c r="N94" s="281"/>
      <c r="O94" s="241">
        <f t="shared" si="1"/>
        <v>0</v>
      </c>
    </row>
    <row r="95" spans="1:16" s="242" customFormat="1" ht="15" hidden="1" customHeight="1">
      <c r="A95" s="237">
        <v>34</v>
      </c>
      <c r="B95" s="124" t="s">
        <v>417</v>
      </c>
      <c r="C95" s="120"/>
      <c r="D95" s="120"/>
      <c r="E95" s="121"/>
      <c r="F95" s="121"/>
      <c r="G95" s="122"/>
      <c r="H95" s="122"/>
      <c r="I95" s="121"/>
      <c r="J95" s="121"/>
      <c r="K95" s="243"/>
      <c r="L95" s="243"/>
      <c r="M95" s="243"/>
      <c r="N95" s="243"/>
      <c r="O95" s="241">
        <f t="shared" si="1"/>
        <v>0</v>
      </c>
    </row>
    <row r="96" spans="1:16" s="242" customFormat="1" ht="15" hidden="1" customHeight="1">
      <c r="A96" s="237">
        <v>35</v>
      </c>
      <c r="B96" s="124" t="s">
        <v>482</v>
      </c>
      <c r="C96" s="120"/>
      <c r="D96" s="120"/>
      <c r="E96" s="121"/>
      <c r="F96" s="121"/>
      <c r="G96" s="122"/>
      <c r="H96" s="122"/>
      <c r="I96" s="121"/>
      <c r="J96" s="121"/>
      <c r="K96" s="243"/>
      <c r="L96" s="243"/>
      <c r="M96" s="243"/>
      <c r="N96" s="243"/>
      <c r="O96" s="241">
        <f t="shared" si="1"/>
        <v>0</v>
      </c>
    </row>
    <row r="97" spans="1:15" s="242" customFormat="1" ht="15" hidden="1" customHeight="1">
      <c r="A97" s="237">
        <v>36</v>
      </c>
      <c r="B97" s="124" t="s">
        <v>483</v>
      </c>
      <c r="C97" s="120"/>
      <c r="D97" s="120"/>
      <c r="E97" s="121"/>
      <c r="F97" s="121"/>
      <c r="G97" s="122"/>
      <c r="H97" s="122"/>
      <c r="I97" s="121"/>
      <c r="J97" s="121"/>
      <c r="K97" s="243"/>
      <c r="L97" s="243"/>
      <c r="M97" s="243"/>
      <c r="N97" s="243"/>
      <c r="O97" s="241">
        <f t="shared" si="1"/>
        <v>0</v>
      </c>
    </row>
    <row r="98" spans="1:15" s="242" customFormat="1" ht="15" hidden="1" customHeight="1">
      <c r="A98" s="237">
        <v>37</v>
      </c>
      <c r="B98" s="124" t="s">
        <v>484</v>
      </c>
      <c r="C98" s="120"/>
      <c r="D98" s="120"/>
      <c r="E98" s="121"/>
      <c r="F98" s="121"/>
      <c r="G98" s="122"/>
      <c r="H98" s="122"/>
      <c r="I98" s="121"/>
      <c r="J98" s="121"/>
      <c r="K98" s="243"/>
      <c r="L98" s="243"/>
      <c r="M98" s="243"/>
      <c r="N98" s="243"/>
      <c r="O98" s="241">
        <f t="shared" si="1"/>
        <v>0</v>
      </c>
    </row>
    <row r="99" spans="1:15" s="242" customFormat="1" ht="15" hidden="1" customHeight="1">
      <c r="A99" s="237">
        <v>38</v>
      </c>
      <c r="B99" s="124" t="s">
        <v>433</v>
      </c>
      <c r="C99" s="120"/>
      <c r="D99" s="120"/>
      <c r="E99" s="121"/>
      <c r="F99" s="121"/>
      <c r="G99" s="122"/>
      <c r="H99" s="122"/>
      <c r="I99" s="121"/>
      <c r="J99" s="121"/>
      <c r="K99" s="243"/>
      <c r="L99" s="243"/>
      <c r="M99" s="243"/>
      <c r="N99" s="243"/>
      <c r="O99" s="241">
        <f t="shared" si="1"/>
        <v>0</v>
      </c>
    </row>
    <row r="100" spans="1:15" s="242" customFormat="1" ht="15" hidden="1" customHeight="1">
      <c r="A100" s="237">
        <v>39</v>
      </c>
      <c r="B100" s="124" t="s">
        <v>485</v>
      </c>
      <c r="C100" s="120"/>
      <c r="D100" s="120"/>
      <c r="E100" s="121"/>
      <c r="F100" s="121"/>
      <c r="G100" s="122"/>
      <c r="H100" s="122"/>
      <c r="I100" s="121"/>
      <c r="J100" s="121"/>
      <c r="K100" s="243"/>
      <c r="L100" s="243"/>
      <c r="M100" s="243"/>
      <c r="N100" s="243"/>
      <c r="O100" s="241">
        <f t="shared" si="1"/>
        <v>0</v>
      </c>
    </row>
    <row r="101" spans="1:15" s="242" customFormat="1" ht="15" hidden="1" customHeight="1">
      <c r="A101" s="237">
        <v>40</v>
      </c>
      <c r="B101" s="124" t="s">
        <v>486</v>
      </c>
      <c r="C101" s="120"/>
      <c r="D101" s="120"/>
      <c r="E101" s="121"/>
      <c r="F101" s="121"/>
      <c r="G101" s="122"/>
      <c r="H101" s="122"/>
      <c r="I101" s="121"/>
      <c r="J101" s="121"/>
      <c r="K101" s="243"/>
      <c r="L101" s="243"/>
      <c r="M101" s="243"/>
      <c r="N101" s="243"/>
      <c r="O101" s="241">
        <f t="shared" si="1"/>
        <v>0</v>
      </c>
    </row>
    <row r="102" spans="1:15" s="242" customFormat="1" ht="15" hidden="1" customHeight="1">
      <c r="A102" s="237">
        <v>41</v>
      </c>
      <c r="B102" s="124" t="s">
        <v>487</v>
      </c>
      <c r="C102" s="120"/>
      <c r="D102" s="120"/>
      <c r="E102" s="121"/>
      <c r="F102" s="121"/>
      <c r="G102" s="122"/>
      <c r="H102" s="122"/>
      <c r="I102" s="121"/>
      <c r="J102" s="121"/>
      <c r="K102" s="243"/>
      <c r="L102" s="243"/>
      <c r="M102" s="243"/>
      <c r="N102" s="243"/>
      <c r="O102" s="241">
        <f t="shared" si="1"/>
        <v>0</v>
      </c>
    </row>
    <row r="103" spans="1:15" ht="15" hidden="1" customHeight="1">
      <c r="A103" s="280" t="s">
        <v>488</v>
      </c>
      <c r="B103" s="281"/>
      <c r="C103" s="281"/>
      <c r="D103" s="281"/>
      <c r="E103" s="281"/>
      <c r="F103" s="281"/>
      <c r="G103" s="281"/>
      <c r="H103" s="281"/>
      <c r="I103" s="281"/>
      <c r="J103" s="281"/>
      <c r="K103" s="281"/>
      <c r="L103" s="281"/>
      <c r="M103" s="281"/>
      <c r="N103" s="281"/>
      <c r="O103" s="241">
        <f t="shared" si="1"/>
        <v>0</v>
      </c>
    </row>
    <row r="104" spans="1:15" s="242" customFormat="1" hidden="1">
      <c r="A104" s="237">
        <v>42</v>
      </c>
      <c r="B104" s="124" t="s">
        <v>411</v>
      </c>
      <c r="C104" s="120"/>
      <c r="D104" s="120"/>
      <c r="E104" s="121"/>
      <c r="F104" s="121"/>
      <c r="G104" s="122"/>
      <c r="H104" s="122"/>
      <c r="I104" s="121"/>
      <c r="J104" s="121"/>
      <c r="K104" s="243"/>
      <c r="L104" s="243"/>
      <c r="M104" s="243"/>
      <c r="N104" s="243"/>
      <c r="O104" s="241">
        <f t="shared" si="1"/>
        <v>0</v>
      </c>
    </row>
    <row r="105" spans="1:15" s="242" customFormat="1" ht="15" hidden="1" customHeight="1">
      <c r="A105" s="237">
        <v>43</v>
      </c>
      <c r="B105" s="124" t="s">
        <v>489</v>
      </c>
      <c r="C105" s="120"/>
      <c r="D105" s="120"/>
      <c r="E105" s="121"/>
      <c r="F105" s="121"/>
      <c r="G105" s="122"/>
      <c r="H105" s="122"/>
      <c r="I105" s="121"/>
      <c r="J105" s="121"/>
      <c r="K105" s="243"/>
      <c r="L105" s="243"/>
      <c r="M105" s="243"/>
      <c r="N105" s="243"/>
      <c r="O105" s="241">
        <f>J105*1+K105*1.3+L105*1.5+M105*2+N105*3</f>
        <v>0</v>
      </c>
    </row>
    <row r="106" spans="1:15" s="242" customFormat="1" ht="15" hidden="1" customHeight="1">
      <c r="A106" s="237">
        <v>44</v>
      </c>
      <c r="B106" s="124" t="s">
        <v>436</v>
      </c>
      <c r="C106" s="120"/>
      <c r="D106" s="120"/>
      <c r="E106" s="121"/>
      <c r="F106" s="121"/>
      <c r="G106" s="122"/>
      <c r="H106" s="122"/>
      <c r="I106" s="121"/>
      <c r="J106" s="121"/>
      <c r="K106" s="243"/>
      <c r="L106" s="243"/>
      <c r="M106" s="243"/>
      <c r="N106" s="243"/>
      <c r="O106" s="241">
        <f t="shared" si="1"/>
        <v>0</v>
      </c>
    </row>
    <row r="107" spans="1:15" s="242" customFormat="1" ht="15" hidden="1" customHeight="1">
      <c r="A107" s="237">
        <v>45</v>
      </c>
      <c r="B107" s="124" t="s">
        <v>490</v>
      </c>
      <c r="C107" s="120"/>
      <c r="D107" s="120"/>
      <c r="E107" s="121"/>
      <c r="F107" s="121"/>
      <c r="G107" s="122"/>
      <c r="H107" s="122"/>
      <c r="I107" s="121"/>
      <c r="J107" s="121"/>
      <c r="K107" s="243"/>
      <c r="L107" s="243"/>
      <c r="M107" s="243"/>
      <c r="N107" s="243"/>
      <c r="O107" s="241">
        <f t="shared" si="1"/>
        <v>0</v>
      </c>
    </row>
    <row r="108" spans="1:15" s="242" customFormat="1" ht="15" hidden="1" customHeight="1">
      <c r="A108" s="237">
        <v>46</v>
      </c>
      <c r="B108" s="124" t="s">
        <v>491</v>
      </c>
      <c r="C108" s="120"/>
      <c r="D108" s="120"/>
      <c r="E108" s="121"/>
      <c r="F108" s="121"/>
      <c r="G108" s="122"/>
      <c r="H108" s="122"/>
      <c r="I108" s="121"/>
      <c r="J108" s="121"/>
      <c r="K108" s="243"/>
      <c r="L108" s="243"/>
      <c r="M108" s="243"/>
      <c r="N108" s="243"/>
      <c r="O108" s="241">
        <f t="shared" si="1"/>
        <v>0</v>
      </c>
    </row>
    <row r="109" spans="1:15" s="242" customFormat="1" ht="15" hidden="1" customHeight="1">
      <c r="A109" s="282" t="s">
        <v>492</v>
      </c>
      <c r="B109" s="283"/>
      <c r="C109" s="283"/>
      <c r="D109" s="283"/>
      <c r="E109" s="283"/>
      <c r="F109" s="283"/>
      <c r="G109" s="283"/>
      <c r="H109" s="283"/>
      <c r="I109" s="283"/>
      <c r="J109" s="283"/>
      <c r="K109" s="283"/>
      <c r="L109" s="283"/>
      <c r="M109" s="283"/>
      <c r="N109" s="283"/>
      <c r="O109" s="241">
        <f t="shared" si="1"/>
        <v>0</v>
      </c>
    </row>
    <row r="110" spans="1:15" s="242" customFormat="1" ht="18.75" hidden="1" customHeight="1">
      <c r="A110" s="237">
        <v>47</v>
      </c>
      <c r="B110" s="124" t="s">
        <v>493</v>
      </c>
      <c r="C110" s="120"/>
      <c r="D110" s="120"/>
      <c r="E110" s="121"/>
      <c r="F110" s="121"/>
      <c r="G110" s="122"/>
      <c r="H110" s="122"/>
      <c r="I110" s="121"/>
      <c r="J110" s="121"/>
      <c r="K110" s="243"/>
      <c r="L110" s="243"/>
      <c r="M110" s="243"/>
      <c r="N110" s="243"/>
      <c r="O110" s="241">
        <f t="shared" si="1"/>
        <v>0</v>
      </c>
    </row>
    <row r="111" spans="1:15" s="242" customFormat="1" ht="18.75" hidden="1" customHeight="1">
      <c r="A111" s="237">
        <v>48</v>
      </c>
      <c r="B111" s="124" t="s">
        <v>408</v>
      </c>
      <c r="C111" s="120"/>
      <c r="D111" s="120"/>
      <c r="E111" s="121"/>
      <c r="F111" s="121"/>
      <c r="G111" s="122"/>
      <c r="H111" s="122"/>
      <c r="I111" s="121"/>
      <c r="J111" s="121"/>
      <c r="K111" s="243"/>
      <c r="L111" s="243"/>
      <c r="M111" s="243"/>
      <c r="N111" s="243"/>
      <c r="O111" s="241">
        <f t="shared" si="1"/>
        <v>0</v>
      </c>
    </row>
    <row r="112" spans="1:15" s="242" customFormat="1" ht="18.75" hidden="1" customHeight="1">
      <c r="A112" s="237">
        <v>49</v>
      </c>
      <c r="B112" s="124" t="s">
        <v>295</v>
      </c>
      <c r="C112" s="120"/>
      <c r="D112" s="120"/>
      <c r="E112" s="121"/>
      <c r="F112" s="121"/>
      <c r="G112" s="122"/>
      <c r="H112" s="122"/>
      <c r="I112" s="121"/>
      <c r="J112" s="121"/>
      <c r="K112" s="243"/>
      <c r="L112" s="243"/>
      <c r="M112" s="243"/>
      <c r="N112" s="243"/>
      <c r="O112" s="241">
        <f t="shared" si="1"/>
        <v>0</v>
      </c>
    </row>
    <row r="113" spans="1:15" s="242" customFormat="1" ht="18.75" hidden="1" customHeight="1">
      <c r="A113" s="237">
        <v>50</v>
      </c>
      <c r="B113" s="124" t="s">
        <v>494</v>
      </c>
      <c r="C113" s="120"/>
      <c r="D113" s="120"/>
      <c r="E113" s="121"/>
      <c r="F113" s="121"/>
      <c r="G113" s="122"/>
      <c r="H113" s="122"/>
      <c r="I113" s="121"/>
      <c r="J113" s="121"/>
      <c r="K113" s="243"/>
      <c r="L113" s="243"/>
      <c r="M113" s="243"/>
      <c r="N113" s="243"/>
      <c r="O113" s="241">
        <f t="shared" si="1"/>
        <v>0</v>
      </c>
    </row>
    <row r="114" spans="1:15" s="242" customFormat="1" ht="15" hidden="1" customHeight="1">
      <c r="A114" s="282" t="s">
        <v>495</v>
      </c>
      <c r="B114" s="283"/>
      <c r="C114" s="283"/>
      <c r="D114" s="283"/>
      <c r="E114" s="283"/>
      <c r="F114" s="283"/>
      <c r="G114" s="283"/>
      <c r="H114" s="283"/>
      <c r="I114" s="283"/>
      <c r="J114" s="283"/>
      <c r="K114" s="283"/>
      <c r="L114" s="283"/>
      <c r="M114" s="283"/>
      <c r="N114" s="283"/>
      <c r="O114" s="241">
        <f t="shared" si="1"/>
        <v>0</v>
      </c>
    </row>
    <row r="115" spans="1:15" s="242" customFormat="1" ht="20.25" hidden="1" customHeight="1">
      <c r="A115" s="237">
        <v>51</v>
      </c>
      <c r="B115" s="124" t="s">
        <v>426</v>
      </c>
      <c r="C115" s="120"/>
      <c r="D115" s="120"/>
      <c r="E115" s="121"/>
      <c r="F115" s="121"/>
      <c r="G115" s="122"/>
      <c r="H115" s="122"/>
      <c r="I115" s="121"/>
      <c r="J115" s="121"/>
      <c r="K115" s="243"/>
      <c r="L115" s="243"/>
      <c r="M115" s="243"/>
      <c r="N115" s="243"/>
      <c r="O115" s="241">
        <f t="shared" si="1"/>
        <v>0</v>
      </c>
    </row>
    <row r="116" spans="1:15" s="242" customFormat="1" ht="20.25" hidden="1" customHeight="1">
      <c r="A116" s="237">
        <v>52</v>
      </c>
      <c r="B116" s="124" t="s">
        <v>496</v>
      </c>
      <c r="C116" s="120"/>
      <c r="D116" s="120"/>
      <c r="E116" s="121"/>
      <c r="F116" s="121"/>
      <c r="G116" s="122"/>
      <c r="H116" s="122"/>
      <c r="I116" s="121"/>
      <c r="J116" s="121"/>
      <c r="K116" s="243"/>
      <c r="L116" s="243"/>
      <c r="M116" s="243"/>
      <c r="N116" s="243"/>
      <c r="O116" s="241">
        <f t="shared" si="1"/>
        <v>0</v>
      </c>
    </row>
    <row r="117" spans="1:15" s="242" customFormat="1" ht="20.25" hidden="1" customHeight="1">
      <c r="A117" s="237">
        <v>53</v>
      </c>
      <c r="B117" s="124" t="s">
        <v>430</v>
      </c>
      <c r="C117" s="120"/>
      <c r="D117" s="120"/>
      <c r="E117" s="121"/>
      <c r="F117" s="121"/>
      <c r="G117" s="122"/>
      <c r="H117" s="122"/>
      <c r="I117" s="121"/>
      <c r="J117" s="121"/>
      <c r="K117" s="243"/>
      <c r="L117" s="243"/>
      <c r="M117" s="243"/>
      <c r="N117" s="243"/>
      <c r="O117" s="241">
        <f t="shared" si="1"/>
        <v>0</v>
      </c>
    </row>
    <row r="118" spans="1:15" s="242" customFormat="1" ht="20.25" hidden="1" customHeight="1">
      <c r="A118" s="237">
        <v>54</v>
      </c>
      <c r="B118" s="124" t="s">
        <v>497</v>
      </c>
      <c r="C118" s="120"/>
      <c r="D118" s="120"/>
      <c r="E118" s="121"/>
      <c r="F118" s="121"/>
      <c r="G118" s="122"/>
      <c r="H118" s="122"/>
      <c r="I118" s="121"/>
      <c r="J118" s="121"/>
      <c r="K118" s="243"/>
      <c r="L118" s="243"/>
      <c r="M118" s="243"/>
      <c r="N118" s="243"/>
      <c r="O118" s="241">
        <f t="shared" si="1"/>
        <v>0</v>
      </c>
    </row>
    <row r="119" spans="1:15" s="242" customFormat="1" ht="18.75" hidden="1" customHeight="1">
      <c r="A119" s="237">
        <v>55</v>
      </c>
      <c r="B119" s="124" t="s">
        <v>434</v>
      </c>
      <c r="C119" s="120"/>
      <c r="D119" s="120"/>
      <c r="E119" s="121"/>
      <c r="F119" s="121"/>
      <c r="G119" s="122"/>
      <c r="H119" s="122"/>
      <c r="I119" s="121"/>
      <c r="J119" s="121"/>
      <c r="K119" s="243"/>
      <c r="L119" s="243"/>
      <c r="M119" s="243"/>
      <c r="N119" s="243"/>
      <c r="O119" s="241">
        <f t="shared" si="1"/>
        <v>0</v>
      </c>
    </row>
    <row r="120" spans="1:15" s="242" customFormat="1" ht="18.75" hidden="1" customHeight="1">
      <c r="A120" s="237">
        <v>56</v>
      </c>
      <c r="B120" s="124" t="s">
        <v>498</v>
      </c>
      <c r="C120" s="120"/>
      <c r="D120" s="120"/>
      <c r="E120" s="121"/>
      <c r="F120" s="121"/>
      <c r="G120" s="122"/>
      <c r="H120" s="122"/>
      <c r="I120" s="121"/>
      <c r="J120" s="121"/>
      <c r="K120" s="243"/>
      <c r="L120" s="243"/>
      <c r="M120" s="243"/>
      <c r="N120" s="243"/>
      <c r="O120" s="241">
        <f t="shared" si="1"/>
        <v>0</v>
      </c>
    </row>
    <row r="121" spans="1:15" s="242" customFormat="1" ht="18.75" hidden="1" customHeight="1">
      <c r="A121" s="237">
        <v>57</v>
      </c>
      <c r="B121" s="124" t="s">
        <v>499</v>
      </c>
      <c r="C121" s="120"/>
      <c r="D121" s="120"/>
      <c r="E121" s="121"/>
      <c r="F121" s="121"/>
      <c r="G121" s="122"/>
      <c r="H121" s="122"/>
      <c r="I121" s="121"/>
      <c r="J121" s="121"/>
      <c r="K121" s="243"/>
      <c r="L121" s="243"/>
      <c r="M121" s="243"/>
      <c r="N121" s="243"/>
      <c r="O121" s="241">
        <f t="shared" si="1"/>
        <v>0</v>
      </c>
    </row>
    <row r="122" spans="1:15" s="242" customFormat="1" ht="18.75" hidden="1" customHeight="1">
      <c r="A122" s="237">
        <v>58</v>
      </c>
      <c r="B122" s="124" t="s">
        <v>439</v>
      </c>
      <c r="C122" s="120"/>
      <c r="D122" s="120"/>
      <c r="E122" s="121"/>
      <c r="F122" s="121"/>
      <c r="G122" s="122"/>
      <c r="H122" s="122"/>
      <c r="I122" s="121"/>
      <c r="J122" s="121"/>
      <c r="K122" s="243"/>
      <c r="L122" s="243"/>
      <c r="M122" s="243"/>
      <c r="N122" s="243"/>
      <c r="O122" s="241">
        <f t="shared" si="1"/>
        <v>0</v>
      </c>
    </row>
    <row r="123" spans="1:15" s="242" customFormat="1" ht="18.75" hidden="1" customHeight="1">
      <c r="A123" s="237">
        <v>59</v>
      </c>
      <c r="B123" s="124" t="s">
        <v>500</v>
      </c>
      <c r="C123" s="120"/>
      <c r="D123" s="120"/>
      <c r="E123" s="121"/>
      <c r="F123" s="121"/>
      <c r="G123" s="122"/>
      <c r="H123" s="122"/>
      <c r="I123" s="121"/>
      <c r="J123" s="121"/>
      <c r="K123" s="243"/>
      <c r="L123" s="243"/>
      <c r="M123" s="243"/>
      <c r="N123" s="243"/>
      <c r="O123" s="241">
        <f t="shared" si="1"/>
        <v>0</v>
      </c>
    </row>
    <row r="124" spans="1:15" s="242" customFormat="1" ht="31.5" hidden="1">
      <c r="A124" s="237">
        <v>60</v>
      </c>
      <c r="B124" s="124" t="s">
        <v>1083</v>
      </c>
      <c r="C124" s="120"/>
      <c r="D124" s="120"/>
      <c r="E124" s="121"/>
      <c r="F124" s="121"/>
      <c r="G124" s="122"/>
      <c r="H124" s="122"/>
      <c r="I124" s="121"/>
      <c r="J124" s="121"/>
      <c r="K124" s="243"/>
      <c r="L124" s="243"/>
      <c r="M124" s="243"/>
      <c r="N124" s="243"/>
      <c r="O124" s="241"/>
    </row>
    <row r="125" spans="1:15" hidden="1">
      <c r="A125" s="277" t="s">
        <v>501</v>
      </c>
      <c r="B125" s="277"/>
      <c r="C125" s="125">
        <f t="shared" ref="C125:K125" si="2">SUM(C115:C124,C110:C113,C104:C108,C95:C102,C86:C93,C76:C84,C57:C72)</f>
        <v>0</v>
      </c>
      <c r="D125" s="125">
        <f t="shared" si="2"/>
        <v>0</v>
      </c>
      <c r="E125" s="125">
        <f t="shared" si="2"/>
        <v>0</v>
      </c>
      <c r="F125" s="125">
        <f t="shared" si="2"/>
        <v>0</v>
      </c>
      <c r="G125" s="125">
        <f t="shared" si="2"/>
        <v>0</v>
      </c>
      <c r="H125" s="125">
        <f>SUM(H115:H124,H110:H113,H104:H108,H95:H102,H86:H93,H76:H84,H57:H72)</f>
        <v>0</v>
      </c>
      <c r="I125" s="125">
        <f t="shared" si="2"/>
        <v>0</v>
      </c>
      <c r="J125" s="125">
        <f t="shared" si="2"/>
        <v>0</v>
      </c>
      <c r="K125" s="125">
        <f t="shared" si="2"/>
        <v>0</v>
      </c>
      <c r="L125" s="125"/>
      <c r="M125" s="125"/>
      <c r="N125" s="125"/>
      <c r="O125" s="125">
        <f>SUM(O76:O124)</f>
        <v>0</v>
      </c>
    </row>
    <row r="126" spans="1:15" hidden="1">
      <c r="A126" s="244"/>
      <c r="B126" s="126" t="s">
        <v>502</v>
      </c>
      <c r="C126" s="236"/>
      <c r="D126" s="236"/>
      <c r="E126" s="236"/>
      <c r="F126" s="236"/>
      <c r="G126" s="236"/>
      <c r="H126" s="236"/>
      <c r="I126" s="236"/>
    </row>
    <row r="127" spans="1:15" hidden="1">
      <c r="A127" s="227"/>
      <c r="B127" s="126" t="s">
        <v>503</v>
      </c>
    </row>
    <row r="128" spans="1:15" hidden="1">
      <c r="A128" s="227"/>
      <c r="B128" s="127" t="s">
        <v>504</v>
      </c>
    </row>
    <row r="129" spans="1:13" hidden="1">
      <c r="A129" s="245"/>
      <c r="B129" s="127" t="s">
        <v>505</v>
      </c>
    </row>
    <row r="130" spans="1:13" ht="6" hidden="1" customHeight="1">
      <c r="A130" s="232"/>
      <c r="B130" s="127"/>
    </row>
    <row r="131" spans="1:13" hidden="1">
      <c r="A131" s="232"/>
      <c r="B131" s="127" t="s">
        <v>505</v>
      </c>
    </row>
    <row r="132" spans="1:13" ht="6" customHeight="1">
      <c r="A132" s="232"/>
      <c r="B132" s="127"/>
    </row>
    <row r="133" spans="1:13">
      <c r="A133" s="232"/>
      <c r="B133" s="104" t="s">
        <v>1090</v>
      </c>
    </row>
    <row r="134" spans="1:13" ht="4.5" customHeight="1">
      <c r="A134" s="232"/>
    </row>
    <row r="135" spans="1:13" ht="47.25" customHeight="1">
      <c r="A135" s="278" t="s">
        <v>271</v>
      </c>
      <c r="B135" s="278"/>
      <c r="C135" s="260" t="s">
        <v>290</v>
      </c>
      <c r="D135" s="218" t="s">
        <v>284</v>
      </c>
      <c r="E135" s="218" t="s">
        <v>289</v>
      </c>
      <c r="F135" s="218" t="s">
        <v>452</v>
      </c>
      <c r="G135" s="218" t="s">
        <v>285</v>
      </c>
      <c r="H135" s="218" t="s">
        <v>286</v>
      </c>
      <c r="I135" s="218" t="s">
        <v>453</v>
      </c>
      <c r="J135" s="218" t="s">
        <v>454</v>
      </c>
      <c r="K135" s="278" t="s">
        <v>455</v>
      </c>
      <c r="L135" s="278"/>
      <c r="M135" s="278"/>
    </row>
    <row r="136" spans="1:13" ht="15" customHeight="1">
      <c r="A136" s="279">
        <v>1</v>
      </c>
      <c r="B136" s="279"/>
      <c r="C136" s="221">
        <v>2</v>
      </c>
      <c r="D136" s="221" t="s">
        <v>456</v>
      </c>
      <c r="E136" s="221">
        <v>4</v>
      </c>
      <c r="F136" s="221">
        <v>5</v>
      </c>
      <c r="G136" s="221" t="s">
        <v>457</v>
      </c>
      <c r="H136" s="221" t="s">
        <v>458</v>
      </c>
      <c r="I136" s="221">
        <v>8</v>
      </c>
      <c r="J136" s="221">
        <v>9</v>
      </c>
      <c r="K136" s="279">
        <v>10</v>
      </c>
      <c r="L136" s="279"/>
      <c r="M136" s="279"/>
    </row>
    <row r="137" spans="1:13" s="222" customFormat="1" ht="18.75" customHeight="1">
      <c r="A137" s="237">
        <v>1</v>
      </c>
      <c r="B137" s="128" t="s">
        <v>274</v>
      </c>
      <c r="C137" s="120"/>
      <c r="D137" s="120">
        <f>E137+F137</f>
        <v>1</v>
      </c>
      <c r="E137" s="121">
        <v>1</v>
      </c>
      <c r="F137" s="121"/>
      <c r="G137" s="122"/>
      <c r="H137" s="122"/>
      <c r="I137" s="121"/>
      <c r="J137" s="121"/>
      <c r="K137" s="269" t="s">
        <v>1091</v>
      </c>
      <c r="L137" s="269"/>
      <c r="M137" s="269"/>
    </row>
    <row r="138" spans="1:13" s="222" customFormat="1" ht="32.25" customHeight="1">
      <c r="A138" s="237">
        <v>2</v>
      </c>
      <c r="B138" s="128" t="s">
        <v>275</v>
      </c>
      <c r="C138" s="120"/>
      <c r="D138" s="120"/>
      <c r="E138" s="121"/>
      <c r="F138" s="121"/>
      <c r="G138" s="122"/>
      <c r="H138" s="122"/>
      <c r="I138" s="121"/>
      <c r="J138" s="121"/>
      <c r="K138" s="275"/>
      <c r="L138" s="276"/>
      <c r="M138" s="276"/>
    </row>
    <row r="139" spans="1:13" s="222" customFormat="1">
      <c r="A139" s="237">
        <v>3</v>
      </c>
      <c r="B139" s="128" t="s">
        <v>277</v>
      </c>
      <c r="C139" s="120"/>
      <c r="D139" s="120"/>
      <c r="E139" s="121"/>
      <c r="F139" s="121"/>
      <c r="G139" s="122"/>
      <c r="H139" s="122"/>
      <c r="I139" s="121"/>
      <c r="J139" s="121"/>
      <c r="K139" s="275"/>
      <c r="L139" s="276"/>
      <c r="M139" s="276"/>
    </row>
    <row r="140" spans="1:13" s="222" customFormat="1" ht="17.25" customHeight="1">
      <c r="A140" s="237">
        <v>4</v>
      </c>
      <c r="B140" s="128" t="s">
        <v>273</v>
      </c>
      <c r="C140" s="120"/>
      <c r="D140" s="120"/>
      <c r="E140" s="121"/>
      <c r="F140" s="121"/>
      <c r="G140" s="122"/>
      <c r="H140" s="122"/>
      <c r="I140" s="121"/>
      <c r="J140" s="121"/>
      <c r="K140" s="269"/>
      <c r="L140" s="269"/>
      <c r="M140" s="269"/>
    </row>
    <row r="141" spans="1:13" s="222" customFormat="1" ht="17.25" customHeight="1">
      <c r="A141" s="237">
        <v>5</v>
      </c>
      <c r="B141" s="128" t="s">
        <v>276</v>
      </c>
      <c r="C141" s="120"/>
      <c r="D141" s="120"/>
      <c r="E141" s="121"/>
      <c r="F141" s="121"/>
      <c r="G141" s="122"/>
      <c r="H141" s="122"/>
      <c r="I141" s="121"/>
      <c r="J141" s="121"/>
      <c r="K141" s="269"/>
      <c r="L141" s="269"/>
      <c r="M141" s="269"/>
    </row>
    <row r="142" spans="1:13" s="222" customFormat="1" ht="17.25" customHeight="1">
      <c r="A142" s="237">
        <v>6</v>
      </c>
      <c r="B142" s="128" t="s">
        <v>365</v>
      </c>
      <c r="C142" s="120"/>
      <c r="D142" s="120"/>
      <c r="E142" s="121"/>
      <c r="F142" s="121"/>
      <c r="G142" s="122"/>
      <c r="H142" s="122"/>
      <c r="I142" s="121"/>
      <c r="J142" s="121"/>
      <c r="K142" s="269"/>
      <c r="L142" s="269"/>
      <c r="M142" s="269"/>
    </row>
    <row r="143" spans="1:13" s="222" customFormat="1" ht="17.25" customHeight="1">
      <c r="A143" s="237">
        <v>7</v>
      </c>
      <c r="B143" s="129" t="s">
        <v>278</v>
      </c>
      <c r="C143" s="120"/>
      <c r="D143" s="120"/>
      <c r="E143" s="121"/>
      <c r="F143" s="121"/>
      <c r="G143" s="122"/>
      <c r="H143" s="122"/>
      <c r="I143" s="121"/>
      <c r="J143" s="121"/>
      <c r="K143" s="269"/>
      <c r="L143" s="269"/>
      <c r="M143" s="269"/>
    </row>
    <row r="144" spans="1:13" s="222" customFormat="1" ht="17.25" customHeight="1">
      <c r="A144" s="237">
        <v>8</v>
      </c>
      <c r="B144" s="128" t="s">
        <v>280</v>
      </c>
      <c r="C144" s="120"/>
      <c r="D144" s="120"/>
      <c r="E144" s="121"/>
      <c r="F144" s="121"/>
      <c r="G144" s="122"/>
      <c r="H144" s="122"/>
      <c r="I144" s="121"/>
      <c r="J144" s="121"/>
      <c r="K144" s="269"/>
      <c r="L144" s="269"/>
      <c r="M144" s="269"/>
    </row>
    <row r="145" spans="1:13" s="222" customFormat="1" ht="89.25" customHeight="1">
      <c r="A145" s="237">
        <v>9</v>
      </c>
      <c r="B145" s="128" t="s">
        <v>279</v>
      </c>
      <c r="C145" s="120"/>
      <c r="D145" s="120"/>
      <c r="E145" s="121"/>
      <c r="F145" s="121"/>
      <c r="G145" s="122"/>
      <c r="H145" s="122"/>
      <c r="I145" s="121">
        <v>12</v>
      </c>
      <c r="J145" s="121">
        <v>1</v>
      </c>
      <c r="K145" s="274" t="s">
        <v>1092</v>
      </c>
      <c r="L145" s="269"/>
      <c r="M145" s="269"/>
    </row>
    <row r="146" spans="1:13" s="222" customFormat="1" ht="17.25" customHeight="1">
      <c r="A146" s="237">
        <v>10</v>
      </c>
      <c r="B146" s="128" t="s">
        <v>506</v>
      </c>
      <c r="C146" s="120"/>
      <c r="D146" s="120"/>
      <c r="E146" s="121"/>
      <c r="F146" s="121"/>
      <c r="G146" s="122"/>
      <c r="H146" s="122"/>
      <c r="I146" s="121"/>
      <c r="J146" s="121"/>
      <c r="K146" s="269"/>
      <c r="L146" s="269"/>
      <c r="M146" s="269"/>
    </row>
    <row r="147" spans="1:13" s="222" customFormat="1" ht="17.25" customHeight="1">
      <c r="A147" s="237">
        <v>11</v>
      </c>
      <c r="B147" s="128" t="s">
        <v>507</v>
      </c>
      <c r="C147" s="120"/>
      <c r="D147" s="120"/>
      <c r="E147" s="121"/>
      <c r="F147" s="121"/>
      <c r="G147" s="122"/>
      <c r="H147" s="122"/>
      <c r="I147" s="121"/>
      <c r="J147" s="121"/>
      <c r="K147" s="269"/>
      <c r="L147" s="269"/>
      <c r="M147" s="269"/>
    </row>
    <row r="148" spans="1:13" s="222" customFormat="1" ht="17.25" customHeight="1">
      <c r="A148" s="237">
        <v>12</v>
      </c>
      <c r="B148" s="128" t="s">
        <v>508</v>
      </c>
      <c r="C148" s="120"/>
      <c r="D148" s="120"/>
      <c r="E148" s="121"/>
      <c r="F148" s="121"/>
      <c r="G148" s="122"/>
      <c r="H148" s="122"/>
      <c r="I148" s="121"/>
      <c r="J148" s="121"/>
      <c r="K148" s="269"/>
      <c r="L148" s="269"/>
      <c r="M148" s="269"/>
    </row>
    <row r="149" spans="1:13" s="222" customFormat="1" ht="17.25" customHeight="1">
      <c r="A149" s="237">
        <v>13</v>
      </c>
      <c r="B149" s="128" t="s">
        <v>509</v>
      </c>
      <c r="C149" s="120"/>
      <c r="D149" s="120"/>
      <c r="E149" s="121"/>
      <c r="F149" s="121"/>
      <c r="G149" s="122"/>
      <c r="H149" s="122"/>
      <c r="I149" s="121"/>
      <c r="J149" s="121"/>
      <c r="K149" s="269"/>
      <c r="L149" s="269"/>
      <c r="M149" s="269"/>
    </row>
    <row r="150" spans="1:13" s="222" customFormat="1" ht="17.25" customHeight="1">
      <c r="A150" s="237">
        <v>14</v>
      </c>
      <c r="B150" s="128" t="s">
        <v>434</v>
      </c>
      <c r="C150" s="120"/>
      <c r="D150" s="120"/>
      <c r="E150" s="121"/>
      <c r="F150" s="121"/>
      <c r="G150" s="122"/>
      <c r="H150" s="122"/>
      <c r="I150" s="121"/>
      <c r="J150" s="121"/>
      <c r="K150" s="269"/>
      <c r="L150" s="269"/>
      <c r="M150" s="269"/>
    </row>
    <row r="151" spans="1:13" s="222" customFormat="1" ht="17.25" customHeight="1">
      <c r="A151" s="237">
        <v>15</v>
      </c>
      <c r="B151" s="128" t="s">
        <v>510</v>
      </c>
      <c r="C151" s="120"/>
      <c r="D151" s="120"/>
      <c r="E151" s="121"/>
      <c r="F151" s="121"/>
      <c r="G151" s="122"/>
      <c r="H151" s="122"/>
      <c r="I151" s="121"/>
      <c r="J151" s="121"/>
      <c r="K151" s="269"/>
      <c r="L151" s="269"/>
      <c r="M151" s="269"/>
    </row>
    <row r="152" spans="1:13" s="222" customFormat="1" ht="17.25" customHeight="1">
      <c r="A152" s="237">
        <v>16</v>
      </c>
      <c r="B152" s="128" t="s">
        <v>511</v>
      </c>
      <c r="C152" s="120"/>
      <c r="D152" s="120"/>
      <c r="E152" s="121"/>
      <c r="F152" s="121"/>
      <c r="G152" s="122"/>
      <c r="H152" s="122"/>
      <c r="I152" s="121"/>
      <c r="J152" s="121"/>
      <c r="K152" s="269"/>
      <c r="L152" s="269"/>
      <c r="M152" s="269"/>
    </row>
    <row r="153" spans="1:13" s="222" customFormat="1" ht="186.75" customHeight="1">
      <c r="A153" s="237">
        <v>17</v>
      </c>
      <c r="B153" s="128" t="s">
        <v>512</v>
      </c>
      <c r="C153" s="120"/>
      <c r="D153" s="120">
        <v>12</v>
      </c>
      <c r="E153" s="121">
        <v>12</v>
      </c>
      <c r="F153" s="121"/>
      <c r="G153" s="122"/>
      <c r="H153" s="122"/>
      <c r="I153" s="121">
        <v>5</v>
      </c>
      <c r="J153" s="121">
        <v>1</v>
      </c>
      <c r="K153" s="271" t="s">
        <v>1093</v>
      </c>
      <c r="L153" s="272"/>
      <c r="M153" s="273"/>
    </row>
    <row r="154" spans="1:13" s="222" customFormat="1" ht="17.25" customHeight="1">
      <c r="A154" s="237">
        <v>18</v>
      </c>
      <c r="B154" s="128" t="s">
        <v>513</v>
      </c>
      <c r="C154" s="120"/>
      <c r="D154" s="120"/>
      <c r="E154" s="121"/>
      <c r="F154" s="121"/>
      <c r="G154" s="122"/>
      <c r="H154" s="122"/>
      <c r="I154" s="121"/>
      <c r="J154" s="121"/>
      <c r="K154" s="269"/>
      <c r="L154" s="269"/>
      <c r="M154" s="269"/>
    </row>
    <row r="155" spans="1:13" s="222" customFormat="1" ht="17.25" customHeight="1">
      <c r="A155" s="237">
        <v>19</v>
      </c>
      <c r="B155" s="128" t="s">
        <v>514</v>
      </c>
      <c r="C155" s="120"/>
      <c r="D155" s="120"/>
      <c r="E155" s="121"/>
      <c r="F155" s="121"/>
      <c r="G155" s="122"/>
      <c r="H155" s="122"/>
      <c r="I155" s="121"/>
      <c r="J155" s="121"/>
      <c r="K155" s="269"/>
      <c r="L155" s="269"/>
      <c r="M155" s="269"/>
    </row>
    <row r="156" spans="1:13" s="222" customFormat="1" ht="17.25" customHeight="1">
      <c r="A156" s="237">
        <v>20</v>
      </c>
      <c r="B156" s="128" t="s">
        <v>515</v>
      </c>
      <c r="C156" s="120"/>
      <c r="D156" s="120"/>
      <c r="E156" s="121"/>
      <c r="F156" s="121"/>
      <c r="G156" s="122"/>
      <c r="H156" s="122"/>
      <c r="I156" s="121"/>
      <c r="J156" s="121"/>
      <c r="K156" s="269"/>
      <c r="L156" s="269"/>
      <c r="M156" s="269"/>
    </row>
    <row r="157" spans="1:13" s="222" customFormat="1" ht="17.25" customHeight="1">
      <c r="A157" s="237">
        <v>21</v>
      </c>
      <c r="B157" s="128" t="s">
        <v>516</v>
      </c>
      <c r="C157" s="120"/>
      <c r="D157" s="120"/>
      <c r="E157" s="121"/>
      <c r="F157" s="121"/>
      <c r="G157" s="122"/>
      <c r="H157" s="122"/>
      <c r="I157" s="121"/>
      <c r="J157" s="121"/>
      <c r="K157" s="269"/>
      <c r="L157" s="269"/>
      <c r="M157" s="269"/>
    </row>
    <row r="158" spans="1:13" s="222" customFormat="1" ht="17.25" customHeight="1">
      <c r="A158" s="237">
        <v>22</v>
      </c>
      <c r="B158" s="128" t="s">
        <v>517</v>
      </c>
      <c r="C158" s="120"/>
      <c r="D158" s="120"/>
      <c r="E158" s="121"/>
      <c r="F158" s="121"/>
      <c r="G158" s="122"/>
      <c r="H158" s="122"/>
      <c r="I158" s="121"/>
      <c r="J158" s="121"/>
      <c r="K158" s="269"/>
      <c r="L158" s="269"/>
      <c r="M158" s="269"/>
    </row>
    <row r="159" spans="1:13" s="222" customFormat="1" ht="17.25" customHeight="1">
      <c r="A159" s="237">
        <v>23</v>
      </c>
      <c r="B159" s="128" t="s">
        <v>518</v>
      </c>
      <c r="C159" s="120"/>
      <c r="D159" s="120"/>
      <c r="E159" s="121"/>
      <c r="F159" s="121"/>
      <c r="G159" s="122"/>
      <c r="H159" s="122"/>
      <c r="I159" s="121"/>
      <c r="J159" s="121"/>
      <c r="K159" s="269"/>
      <c r="L159" s="269"/>
      <c r="M159" s="269"/>
    </row>
    <row r="160" spans="1:13" s="222" customFormat="1" ht="17.25" customHeight="1">
      <c r="A160" s="237">
        <v>24</v>
      </c>
      <c r="B160" s="128" t="s">
        <v>519</v>
      </c>
      <c r="C160" s="120"/>
      <c r="D160" s="120"/>
      <c r="E160" s="121"/>
      <c r="F160" s="121"/>
      <c r="G160" s="122"/>
      <c r="H160" s="122"/>
      <c r="I160" s="121"/>
      <c r="J160" s="121"/>
      <c r="K160" s="269"/>
      <c r="L160" s="269"/>
      <c r="M160" s="269"/>
    </row>
    <row r="161" spans="1:15" s="222" customFormat="1" ht="17.25" customHeight="1">
      <c r="A161" s="237">
        <v>25</v>
      </c>
      <c r="B161" s="128" t="s">
        <v>520</v>
      </c>
      <c r="C161" s="120"/>
      <c r="D161" s="120"/>
      <c r="E161" s="121"/>
      <c r="F161" s="121"/>
      <c r="G161" s="122"/>
      <c r="H161" s="122"/>
      <c r="I161" s="121"/>
      <c r="J161" s="121"/>
      <c r="K161" s="269"/>
      <c r="L161" s="269"/>
      <c r="M161" s="269"/>
    </row>
    <row r="162" spans="1:15" s="222" customFormat="1" ht="17.25" customHeight="1">
      <c r="A162" s="237">
        <v>26</v>
      </c>
      <c r="B162" s="128" t="s">
        <v>521</v>
      </c>
      <c r="C162" s="120"/>
      <c r="D162" s="120"/>
      <c r="E162" s="121"/>
      <c r="F162" s="121"/>
      <c r="G162" s="122"/>
      <c r="H162" s="122"/>
      <c r="I162" s="121"/>
      <c r="J162" s="121"/>
      <c r="K162" s="269"/>
      <c r="L162" s="269"/>
      <c r="M162" s="269"/>
    </row>
    <row r="163" spans="1:15" s="222" customFormat="1" ht="17.25" customHeight="1">
      <c r="A163" s="237">
        <v>27</v>
      </c>
      <c r="B163" s="128" t="s">
        <v>517</v>
      </c>
      <c r="C163" s="120"/>
      <c r="D163" s="120"/>
      <c r="E163" s="121"/>
      <c r="F163" s="121"/>
      <c r="G163" s="122"/>
      <c r="H163" s="122"/>
      <c r="I163" s="121"/>
      <c r="J163" s="121"/>
      <c r="K163" s="269"/>
      <c r="L163" s="269"/>
      <c r="M163" s="269"/>
    </row>
    <row r="164" spans="1:15" s="222" customFormat="1" ht="17.25" customHeight="1">
      <c r="A164" s="237">
        <v>28</v>
      </c>
      <c r="B164" s="128" t="s">
        <v>522</v>
      </c>
      <c r="C164" s="120"/>
      <c r="D164" s="120"/>
      <c r="E164" s="121"/>
      <c r="F164" s="121"/>
      <c r="G164" s="122"/>
      <c r="H164" s="122"/>
      <c r="I164" s="121"/>
      <c r="J164" s="121"/>
      <c r="K164" s="269"/>
      <c r="L164" s="269"/>
      <c r="M164" s="269"/>
    </row>
    <row r="165" spans="1:15" s="222" customFormat="1" ht="16.5" customHeight="1">
      <c r="A165" s="237">
        <v>29</v>
      </c>
      <c r="B165" s="128" t="s">
        <v>523</v>
      </c>
      <c r="C165" s="120"/>
      <c r="D165" s="120"/>
      <c r="E165" s="121"/>
      <c r="F165" s="121"/>
      <c r="G165" s="122"/>
      <c r="H165" s="122"/>
      <c r="I165" s="121"/>
      <c r="J165" s="121"/>
      <c r="K165" s="269"/>
      <c r="L165" s="269"/>
      <c r="M165" s="269"/>
    </row>
    <row r="166" spans="1:15" s="222" customFormat="1" ht="16.5" customHeight="1">
      <c r="A166" s="270" t="s">
        <v>501</v>
      </c>
      <c r="B166" s="270"/>
      <c r="C166" s="130">
        <f t="shared" ref="C166:J166" si="3">SUM(C137:C165)</f>
        <v>0</v>
      </c>
      <c r="D166" s="130">
        <f t="shared" si="3"/>
        <v>13</v>
      </c>
      <c r="E166" s="130">
        <f t="shared" si="3"/>
        <v>13</v>
      </c>
      <c r="F166" s="130">
        <f t="shared" si="3"/>
        <v>0</v>
      </c>
      <c r="G166" s="130">
        <f t="shared" si="3"/>
        <v>0</v>
      </c>
      <c r="H166" s="130">
        <f t="shared" si="3"/>
        <v>0</v>
      </c>
      <c r="I166" s="130">
        <f t="shared" si="3"/>
        <v>17</v>
      </c>
      <c r="J166" s="130">
        <f t="shared" si="3"/>
        <v>2</v>
      </c>
      <c r="K166" s="270"/>
      <c r="L166" s="270"/>
      <c r="M166" s="270"/>
    </row>
    <row r="167" spans="1:15" ht="13.5" customHeight="1" thickBot="1">
      <c r="B167" s="117"/>
      <c r="C167" s="236"/>
      <c r="D167" s="236"/>
      <c r="E167" s="236"/>
      <c r="F167" s="236"/>
      <c r="G167" s="236"/>
      <c r="H167" s="236"/>
      <c r="I167" s="236"/>
    </row>
    <row r="168" spans="1:15" s="222" customFormat="1" ht="28.5" customHeight="1">
      <c r="A168" s="242"/>
      <c r="B168" s="131"/>
      <c r="D168" s="261" t="s">
        <v>524</v>
      </c>
      <c r="E168" s="262"/>
      <c r="F168" s="246" t="s">
        <v>525</v>
      </c>
      <c r="G168" s="246" t="s">
        <v>526</v>
      </c>
      <c r="H168" s="246" t="s">
        <v>527</v>
      </c>
      <c r="I168" s="247" t="s">
        <v>528</v>
      </c>
    </row>
    <row r="169" spans="1:15" s="222" customFormat="1" ht="28.5" customHeight="1">
      <c r="A169" s="242"/>
      <c r="D169" s="263" t="s">
        <v>529</v>
      </c>
      <c r="E169" s="264"/>
      <c r="F169" s="132">
        <f>SUM(G169:I169)</f>
        <v>13</v>
      </c>
      <c r="G169" s="132">
        <f>COUNTA(C44:E47)</f>
        <v>0</v>
      </c>
      <c r="H169" s="132">
        <f>D125</f>
        <v>0</v>
      </c>
      <c r="I169" s="133">
        <f>D166</f>
        <v>13</v>
      </c>
    </row>
    <row r="170" spans="1:15" s="222" customFormat="1" ht="28.5" customHeight="1" thickBot="1">
      <c r="A170" s="242"/>
      <c r="D170" s="265" t="s">
        <v>530</v>
      </c>
      <c r="E170" s="266"/>
      <c r="F170" s="134">
        <f>SUM(G170:I170)</f>
        <v>2</v>
      </c>
      <c r="G170" s="134"/>
      <c r="H170" s="134">
        <f>H125</f>
        <v>0</v>
      </c>
      <c r="I170" s="135">
        <f>J166</f>
        <v>2</v>
      </c>
    </row>
    <row r="171" spans="1:15" s="224" customFormat="1">
      <c r="A171" s="136"/>
    </row>
    <row r="172" spans="1:15" s="224" customFormat="1" ht="130.5" customHeight="1">
      <c r="A172" s="136"/>
      <c r="B172" s="454" t="s">
        <v>1095</v>
      </c>
      <c r="C172" s="455" t="s">
        <v>1096</v>
      </c>
      <c r="D172" s="456"/>
      <c r="E172" s="456"/>
      <c r="F172" s="456"/>
      <c r="G172" s="456"/>
      <c r="H172" s="456"/>
      <c r="I172" s="456"/>
      <c r="J172" s="456"/>
      <c r="K172" s="456"/>
      <c r="L172" s="456"/>
      <c r="M172" s="456"/>
      <c r="N172" s="456"/>
      <c r="O172" s="456"/>
    </row>
    <row r="173" spans="1:15" s="224" customFormat="1">
      <c r="E173" s="137"/>
      <c r="H173" s="268" t="str">
        <f ca="1">"Thành phố Hồ Chí Minh, ngày "&amp;DAY(TODAY())&amp;" tháng "&amp;MONTH(TODAY())&amp;" năm "&amp;YEAR(TODAY())</f>
        <v>Thành phố Hồ Chí Minh, ngày 25 tháng 2 năm 2019</v>
      </c>
      <c r="I173" s="268"/>
      <c r="J173" s="268"/>
      <c r="K173" s="268"/>
      <c r="L173" s="268"/>
      <c r="M173" s="268"/>
    </row>
    <row r="174" spans="1:15" s="224" customFormat="1">
      <c r="A174" s="267" t="s">
        <v>531</v>
      </c>
      <c r="B174" s="267"/>
      <c r="C174" s="267"/>
      <c r="D174" s="267"/>
      <c r="H174" s="267" t="s">
        <v>1094</v>
      </c>
      <c r="I174" s="267"/>
      <c r="J174" s="267"/>
      <c r="K174" s="267"/>
      <c r="L174" s="267"/>
      <c r="M174" s="267"/>
    </row>
    <row r="175" spans="1:15" s="224" customFormat="1">
      <c r="A175" s="138"/>
    </row>
    <row r="180" spans="1:13" s="104" customFormat="1">
      <c r="A180" s="457" t="s">
        <v>1097</v>
      </c>
      <c r="B180" s="457"/>
      <c r="C180" s="457"/>
      <c r="D180" s="457"/>
      <c r="H180" s="457" t="s">
        <v>1098</v>
      </c>
      <c r="I180" s="457"/>
      <c r="J180" s="457"/>
      <c r="K180" s="457"/>
      <c r="L180" s="457"/>
      <c r="M180" s="457"/>
    </row>
  </sheetData>
  <mergeCells count="110">
    <mergeCell ref="A180:D180"/>
    <mergeCell ref="H180:M180"/>
    <mergeCell ref="A1:D1"/>
    <mergeCell ref="A2:D2"/>
    <mergeCell ref="C45:E45"/>
    <mergeCell ref="G45:H45"/>
    <mergeCell ref="K45:M45"/>
    <mergeCell ref="K17:M39"/>
    <mergeCell ref="A39:B39"/>
    <mergeCell ref="A43:B43"/>
    <mergeCell ref="C43:E43"/>
    <mergeCell ref="G43:H43"/>
    <mergeCell ref="K43:M43"/>
    <mergeCell ref="A3:M3"/>
    <mergeCell ref="A7:B8"/>
    <mergeCell ref="C7:D7"/>
    <mergeCell ref="E7:F7"/>
    <mergeCell ref="G7:H7"/>
    <mergeCell ref="I7:J7"/>
    <mergeCell ref="K7:M7"/>
    <mergeCell ref="C44:E44"/>
    <mergeCell ref="C4:M4"/>
    <mergeCell ref="G44:H44"/>
    <mergeCell ref="K44:M44"/>
    <mergeCell ref="C48:E48"/>
    <mergeCell ref="G48:H48"/>
    <mergeCell ref="K48:M48"/>
    <mergeCell ref="C49:E49"/>
    <mergeCell ref="G49:H49"/>
    <mergeCell ref="K49:M49"/>
    <mergeCell ref="C46:E46"/>
    <mergeCell ref="G46:H46"/>
    <mergeCell ref="K46:M46"/>
    <mergeCell ref="C47:E47"/>
    <mergeCell ref="G47:H47"/>
    <mergeCell ref="K47:M47"/>
    <mergeCell ref="A56:M56"/>
    <mergeCell ref="K57:M57"/>
    <mergeCell ref="K58:M58"/>
    <mergeCell ref="K59:M59"/>
    <mergeCell ref="K60:M60"/>
    <mergeCell ref="K61:M61"/>
    <mergeCell ref="C50:E50"/>
    <mergeCell ref="G50:H50"/>
    <mergeCell ref="K50:M50"/>
    <mergeCell ref="A54:B54"/>
    <mergeCell ref="K54:M54"/>
    <mergeCell ref="A55:B55"/>
    <mergeCell ref="K55:M55"/>
    <mergeCell ref="K68:M68"/>
    <mergeCell ref="K69:M69"/>
    <mergeCell ref="K70:M70"/>
    <mergeCell ref="K71:M71"/>
    <mergeCell ref="K72:M72"/>
    <mergeCell ref="A74:B74"/>
    <mergeCell ref="K62:M62"/>
    <mergeCell ref="K63:M63"/>
    <mergeCell ref="K64:M64"/>
    <mergeCell ref="K65:M65"/>
    <mergeCell ref="K66:M66"/>
    <mergeCell ref="K67:M67"/>
    <mergeCell ref="A125:B125"/>
    <mergeCell ref="A135:B135"/>
    <mergeCell ref="K135:M135"/>
    <mergeCell ref="A136:B136"/>
    <mergeCell ref="K136:M136"/>
    <mergeCell ref="K137:M137"/>
    <mergeCell ref="A75:N75"/>
    <mergeCell ref="A85:N85"/>
    <mergeCell ref="A94:N94"/>
    <mergeCell ref="A103:N103"/>
    <mergeCell ref="A109:N109"/>
    <mergeCell ref="A114:N114"/>
    <mergeCell ref="K144:M144"/>
    <mergeCell ref="K145:M145"/>
    <mergeCell ref="K146:M146"/>
    <mergeCell ref="K147:M147"/>
    <mergeCell ref="K148:M148"/>
    <mergeCell ref="K149:M149"/>
    <mergeCell ref="K138:M138"/>
    <mergeCell ref="K139:M139"/>
    <mergeCell ref="K140:M140"/>
    <mergeCell ref="K141:M141"/>
    <mergeCell ref="K142:M142"/>
    <mergeCell ref="K143:M143"/>
    <mergeCell ref="K156:M156"/>
    <mergeCell ref="K157:M157"/>
    <mergeCell ref="K158:M158"/>
    <mergeCell ref="K159:M159"/>
    <mergeCell ref="K160:M160"/>
    <mergeCell ref="K161:M161"/>
    <mergeCell ref="K150:M150"/>
    <mergeCell ref="K151:M151"/>
    <mergeCell ref="K152:M152"/>
    <mergeCell ref="K153:M153"/>
    <mergeCell ref="K154:M154"/>
    <mergeCell ref="K155:M155"/>
    <mergeCell ref="D168:E168"/>
    <mergeCell ref="D169:E169"/>
    <mergeCell ref="D170:E170"/>
    <mergeCell ref="A174:D174"/>
    <mergeCell ref="H173:M173"/>
    <mergeCell ref="H174:M174"/>
    <mergeCell ref="K162:M162"/>
    <mergeCell ref="K163:M163"/>
    <mergeCell ref="K164:M164"/>
    <mergeCell ref="K165:M165"/>
    <mergeCell ref="A166:B166"/>
    <mergeCell ref="K166:M166"/>
    <mergeCell ref="C172:O172"/>
  </mergeCells>
  <pageMargins left="0.48" right="0.2" top="0.49" bottom="0.41" header="0.3" footer="0.3"/>
  <pageSetup paperSize="9" scale="70" orientation="portrait" r:id="rId1"/>
  <legacyDrawing r:id="rId2"/>
  <extLst>
    <ext xmlns:x14="http://schemas.microsoft.com/office/spreadsheetml/2009/9/main" uri="{CCE6A557-97BC-4b89-ADB6-D9C93CAAB3DF}">
      <x14:dataValidations xmlns:xm="http://schemas.microsoft.com/office/excel/2006/main" count="1">
        <x14:dataValidation type="list" allowBlank="1" showInputMessage="1" showErrorMessage="1">
          <x14:formula1>
            <xm:f>dsTruong!$B$133:$B$140</xm:f>
          </x14:formula1>
          <xm:sqref>C4:M4</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tabColor theme="8" tint="0.39997558519241921"/>
  </sheetPr>
  <dimension ref="A1:AI101"/>
  <sheetViews>
    <sheetView workbookViewId="0">
      <selection activeCell="E43" sqref="E43"/>
    </sheetView>
  </sheetViews>
  <sheetFormatPr defaultColWidth="8.75" defaultRowHeight="12.75"/>
  <cols>
    <col min="1" max="1" width="9.25" style="212" customWidth="1"/>
    <col min="2" max="2" width="8.25" style="212" bestFit="1" customWidth="1"/>
    <col min="3" max="3" width="7.75" style="212" bestFit="1" customWidth="1"/>
    <col min="4" max="5" width="8.25" style="212" customWidth="1"/>
    <col min="6" max="6" width="5.75" style="212" bestFit="1" customWidth="1"/>
    <col min="7" max="7" width="4.875" style="212" customWidth="1"/>
    <col min="8" max="9" width="6.25" style="212" customWidth="1"/>
    <col min="10" max="10" width="4.25" style="212" customWidth="1"/>
    <col min="11" max="11" width="8.75" style="212" customWidth="1"/>
    <col min="12" max="12" width="6.25" style="212" customWidth="1"/>
    <col min="13" max="13" width="5.75" style="212" customWidth="1"/>
    <col min="14" max="14" width="5.25" style="212" customWidth="1"/>
    <col min="15" max="15" width="5.75" style="212" customWidth="1"/>
    <col min="16" max="16" width="8.875" style="212" customWidth="1"/>
    <col min="17" max="17" width="6.25" style="212" customWidth="1"/>
    <col min="18" max="18" width="5" style="212" customWidth="1"/>
    <col min="19" max="19" width="6.25" style="212" customWidth="1"/>
    <col min="20" max="20" width="4.875" style="212" customWidth="1"/>
    <col min="21" max="21" width="5.75" style="212" customWidth="1"/>
    <col min="22" max="23" width="5" style="212" customWidth="1"/>
    <col min="24" max="24" width="5.75" style="212" customWidth="1"/>
    <col min="25" max="25" width="5.25" style="212" customWidth="1"/>
    <col min="26" max="26" width="6.5" style="212" customWidth="1"/>
    <col min="27" max="27" width="6" style="212" customWidth="1"/>
    <col min="28" max="28" width="5.75" style="212" customWidth="1"/>
    <col min="29" max="29" width="5.5" style="212" customWidth="1"/>
    <col min="30" max="30" width="5" style="212" customWidth="1"/>
    <col min="31" max="33" width="5.75" style="212" customWidth="1"/>
    <col min="34" max="34" width="5" style="212" customWidth="1"/>
    <col min="35" max="35" width="6.25" style="212" customWidth="1"/>
    <col min="36" max="42" width="5.75" style="212" customWidth="1"/>
    <col min="43" max="256" width="8.75" style="212"/>
    <col min="257" max="257" width="9.25" style="212" customWidth="1"/>
    <col min="258" max="258" width="8.25" style="212" bestFit="1" customWidth="1"/>
    <col min="259" max="259" width="7.75" style="212" bestFit="1" customWidth="1"/>
    <col min="260" max="261" width="8.25" style="212" customWidth="1"/>
    <col min="262" max="262" width="5.75" style="212" bestFit="1" customWidth="1"/>
    <col min="263" max="263" width="4.875" style="212" customWidth="1"/>
    <col min="264" max="265" width="6.25" style="212" customWidth="1"/>
    <col min="266" max="266" width="4.25" style="212" customWidth="1"/>
    <col min="267" max="267" width="8.75" style="212" customWidth="1"/>
    <col min="268" max="268" width="6.25" style="212" customWidth="1"/>
    <col min="269" max="269" width="5.75" style="212" customWidth="1"/>
    <col min="270" max="270" width="5.25" style="212" customWidth="1"/>
    <col min="271" max="271" width="5.75" style="212" customWidth="1"/>
    <col min="272" max="272" width="8.875" style="212" customWidth="1"/>
    <col min="273" max="273" width="6.25" style="212" customWidth="1"/>
    <col min="274" max="274" width="5" style="212" customWidth="1"/>
    <col min="275" max="275" width="6.25" style="212" customWidth="1"/>
    <col min="276" max="276" width="4.875" style="212" customWidth="1"/>
    <col min="277" max="277" width="5.75" style="212" customWidth="1"/>
    <col min="278" max="279" width="5" style="212" customWidth="1"/>
    <col min="280" max="280" width="5.75" style="212" customWidth="1"/>
    <col min="281" max="281" width="5.25" style="212" customWidth="1"/>
    <col min="282" max="282" width="6.5" style="212" customWidth="1"/>
    <col min="283" max="283" width="6" style="212" customWidth="1"/>
    <col min="284" max="284" width="5.75" style="212" customWidth="1"/>
    <col min="285" max="285" width="5.5" style="212" customWidth="1"/>
    <col min="286" max="286" width="5" style="212" customWidth="1"/>
    <col min="287" max="289" width="5.75" style="212" customWidth="1"/>
    <col min="290" max="290" width="5" style="212" customWidth="1"/>
    <col min="291" max="291" width="6.25" style="212" customWidth="1"/>
    <col min="292" max="298" width="5.75" style="212" customWidth="1"/>
    <col min="299" max="512" width="8.75" style="212"/>
    <col min="513" max="513" width="9.25" style="212" customWidth="1"/>
    <col min="514" max="514" width="8.25" style="212" bestFit="1" customWidth="1"/>
    <col min="515" max="515" width="7.75" style="212" bestFit="1" customWidth="1"/>
    <col min="516" max="517" width="8.25" style="212" customWidth="1"/>
    <col min="518" max="518" width="5.75" style="212" bestFit="1" customWidth="1"/>
    <col min="519" max="519" width="4.875" style="212" customWidth="1"/>
    <col min="520" max="521" width="6.25" style="212" customWidth="1"/>
    <col min="522" max="522" width="4.25" style="212" customWidth="1"/>
    <col min="523" max="523" width="8.75" style="212" customWidth="1"/>
    <col min="524" max="524" width="6.25" style="212" customWidth="1"/>
    <col min="525" max="525" width="5.75" style="212" customWidth="1"/>
    <col min="526" max="526" width="5.25" style="212" customWidth="1"/>
    <col min="527" max="527" width="5.75" style="212" customWidth="1"/>
    <col min="528" max="528" width="8.875" style="212" customWidth="1"/>
    <col min="529" max="529" width="6.25" style="212" customWidth="1"/>
    <col min="530" max="530" width="5" style="212" customWidth="1"/>
    <col min="531" max="531" width="6.25" style="212" customWidth="1"/>
    <col min="532" max="532" width="4.875" style="212" customWidth="1"/>
    <col min="533" max="533" width="5.75" style="212" customWidth="1"/>
    <col min="534" max="535" width="5" style="212" customWidth="1"/>
    <col min="536" max="536" width="5.75" style="212" customWidth="1"/>
    <col min="537" max="537" width="5.25" style="212" customWidth="1"/>
    <col min="538" max="538" width="6.5" style="212" customWidth="1"/>
    <col min="539" max="539" width="6" style="212" customWidth="1"/>
    <col min="540" max="540" width="5.75" style="212" customWidth="1"/>
    <col min="541" max="541" width="5.5" style="212" customWidth="1"/>
    <col min="542" max="542" width="5" style="212" customWidth="1"/>
    <col min="543" max="545" width="5.75" style="212" customWidth="1"/>
    <col min="546" max="546" width="5" style="212" customWidth="1"/>
    <col min="547" max="547" width="6.25" style="212" customWidth="1"/>
    <col min="548" max="554" width="5.75" style="212" customWidth="1"/>
    <col min="555" max="768" width="8.75" style="212"/>
    <col min="769" max="769" width="9.25" style="212" customWidth="1"/>
    <col min="770" max="770" width="8.25" style="212" bestFit="1" customWidth="1"/>
    <col min="771" max="771" width="7.75" style="212" bestFit="1" customWidth="1"/>
    <col min="772" max="773" width="8.25" style="212" customWidth="1"/>
    <col min="774" max="774" width="5.75" style="212" bestFit="1" customWidth="1"/>
    <col min="775" max="775" width="4.875" style="212" customWidth="1"/>
    <col min="776" max="777" width="6.25" style="212" customWidth="1"/>
    <col min="778" max="778" width="4.25" style="212" customWidth="1"/>
    <col min="779" max="779" width="8.75" style="212" customWidth="1"/>
    <col min="780" max="780" width="6.25" style="212" customWidth="1"/>
    <col min="781" max="781" width="5.75" style="212" customWidth="1"/>
    <col min="782" max="782" width="5.25" style="212" customWidth="1"/>
    <col min="783" max="783" width="5.75" style="212" customWidth="1"/>
    <col min="784" max="784" width="8.875" style="212" customWidth="1"/>
    <col min="785" max="785" width="6.25" style="212" customWidth="1"/>
    <col min="786" max="786" width="5" style="212" customWidth="1"/>
    <col min="787" max="787" width="6.25" style="212" customWidth="1"/>
    <col min="788" max="788" width="4.875" style="212" customWidth="1"/>
    <col min="789" max="789" width="5.75" style="212" customWidth="1"/>
    <col min="790" max="791" width="5" style="212" customWidth="1"/>
    <col min="792" max="792" width="5.75" style="212" customWidth="1"/>
    <col min="793" max="793" width="5.25" style="212" customWidth="1"/>
    <col min="794" max="794" width="6.5" style="212" customWidth="1"/>
    <col min="795" max="795" width="6" style="212" customWidth="1"/>
    <col min="796" max="796" width="5.75" style="212" customWidth="1"/>
    <col min="797" max="797" width="5.5" style="212" customWidth="1"/>
    <col min="798" max="798" width="5" style="212" customWidth="1"/>
    <col min="799" max="801" width="5.75" style="212" customWidth="1"/>
    <col min="802" max="802" width="5" style="212" customWidth="1"/>
    <col min="803" max="803" width="6.25" style="212" customWidth="1"/>
    <col min="804" max="810" width="5.75" style="212" customWidth="1"/>
    <col min="811" max="1024" width="8.75" style="212"/>
    <col min="1025" max="1025" width="9.25" style="212" customWidth="1"/>
    <col min="1026" max="1026" width="8.25" style="212" bestFit="1" customWidth="1"/>
    <col min="1027" max="1027" width="7.75" style="212" bestFit="1" customWidth="1"/>
    <col min="1028" max="1029" width="8.25" style="212" customWidth="1"/>
    <col min="1030" max="1030" width="5.75" style="212" bestFit="1" customWidth="1"/>
    <col min="1031" max="1031" width="4.875" style="212" customWidth="1"/>
    <col min="1032" max="1033" width="6.25" style="212" customWidth="1"/>
    <col min="1034" max="1034" width="4.25" style="212" customWidth="1"/>
    <col min="1035" max="1035" width="8.75" style="212" customWidth="1"/>
    <col min="1036" max="1036" width="6.25" style="212" customWidth="1"/>
    <col min="1037" max="1037" width="5.75" style="212" customWidth="1"/>
    <col min="1038" max="1038" width="5.25" style="212" customWidth="1"/>
    <col min="1039" max="1039" width="5.75" style="212" customWidth="1"/>
    <col min="1040" max="1040" width="8.875" style="212" customWidth="1"/>
    <col min="1041" max="1041" width="6.25" style="212" customWidth="1"/>
    <col min="1042" max="1042" width="5" style="212" customWidth="1"/>
    <col min="1043" max="1043" width="6.25" style="212" customWidth="1"/>
    <col min="1044" max="1044" width="4.875" style="212" customWidth="1"/>
    <col min="1045" max="1045" width="5.75" style="212" customWidth="1"/>
    <col min="1046" max="1047" width="5" style="212" customWidth="1"/>
    <col min="1048" max="1048" width="5.75" style="212" customWidth="1"/>
    <col min="1049" max="1049" width="5.25" style="212" customWidth="1"/>
    <col min="1050" max="1050" width="6.5" style="212" customWidth="1"/>
    <col min="1051" max="1051" width="6" style="212" customWidth="1"/>
    <col min="1052" max="1052" width="5.75" style="212" customWidth="1"/>
    <col min="1053" max="1053" width="5.5" style="212" customWidth="1"/>
    <col min="1054" max="1054" width="5" style="212" customWidth="1"/>
    <col min="1055" max="1057" width="5.75" style="212" customWidth="1"/>
    <col min="1058" max="1058" width="5" style="212" customWidth="1"/>
    <col min="1059" max="1059" width="6.25" style="212" customWidth="1"/>
    <col min="1060" max="1066" width="5.75" style="212" customWidth="1"/>
    <col min="1067" max="1280" width="8.75" style="212"/>
    <col min="1281" max="1281" width="9.25" style="212" customWidth="1"/>
    <col min="1282" max="1282" width="8.25" style="212" bestFit="1" customWidth="1"/>
    <col min="1283" max="1283" width="7.75" style="212" bestFit="1" customWidth="1"/>
    <col min="1284" max="1285" width="8.25" style="212" customWidth="1"/>
    <col min="1286" max="1286" width="5.75" style="212" bestFit="1" customWidth="1"/>
    <col min="1287" max="1287" width="4.875" style="212" customWidth="1"/>
    <col min="1288" max="1289" width="6.25" style="212" customWidth="1"/>
    <col min="1290" max="1290" width="4.25" style="212" customWidth="1"/>
    <col min="1291" max="1291" width="8.75" style="212" customWidth="1"/>
    <col min="1292" max="1292" width="6.25" style="212" customWidth="1"/>
    <col min="1293" max="1293" width="5.75" style="212" customWidth="1"/>
    <col min="1294" max="1294" width="5.25" style="212" customWidth="1"/>
    <col min="1295" max="1295" width="5.75" style="212" customWidth="1"/>
    <col min="1296" max="1296" width="8.875" style="212" customWidth="1"/>
    <col min="1297" max="1297" width="6.25" style="212" customWidth="1"/>
    <col min="1298" max="1298" width="5" style="212" customWidth="1"/>
    <col min="1299" max="1299" width="6.25" style="212" customWidth="1"/>
    <col min="1300" max="1300" width="4.875" style="212" customWidth="1"/>
    <col min="1301" max="1301" width="5.75" style="212" customWidth="1"/>
    <col min="1302" max="1303" width="5" style="212" customWidth="1"/>
    <col min="1304" max="1304" width="5.75" style="212" customWidth="1"/>
    <col min="1305" max="1305" width="5.25" style="212" customWidth="1"/>
    <col min="1306" max="1306" width="6.5" style="212" customWidth="1"/>
    <col min="1307" max="1307" width="6" style="212" customWidth="1"/>
    <col min="1308" max="1308" width="5.75" style="212" customWidth="1"/>
    <col min="1309" max="1309" width="5.5" style="212" customWidth="1"/>
    <col min="1310" max="1310" width="5" style="212" customWidth="1"/>
    <col min="1311" max="1313" width="5.75" style="212" customWidth="1"/>
    <col min="1314" max="1314" width="5" style="212" customWidth="1"/>
    <col min="1315" max="1315" width="6.25" style="212" customWidth="1"/>
    <col min="1316" max="1322" width="5.75" style="212" customWidth="1"/>
    <col min="1323" max="1536" width="8.75" style="212"/>
    <col min="1537" max="1537" width="9.25" style="212" customWidth="1"/>
    <col min="1538" max="1538" width="8.25" style="212" bestFit="1" customWidth="1"/>
    <col min="1539" max="1539" width="7.75" style="212" bestFit="1" customWidth="1"/>
    <col min="1540" max="1541" width="8.25" style="212" customWidth="1"/>
    <col min="1542" max="1542" width="5.75" style="212" bestFit="1" customWidth="1"/>
    <col min="1543" max="1543" width="4.875" style="212" customWidth="1"/>
    <col min="1544" max="1545" width="6.25" style="212" customWidth="1"/>
    <col min="1546" max="1546" width="4.25" style="212" customWidth="1"/>
    <col min="1547" max="1547" width="8.75" style="212" customWidth="1"/>
    <col min="1548" max="1548" width="6.25" style="212" customWidth="1"/>
    <col min="1549" max="1549" width="5.75" style="212" customWidth="1"/>
    <col min="1550" max="1550" width="5.25" style="212" customWidth="1"/>
    <col min="1551" max="1551" width="5.75" style="212" customWidth="1"/>
    <col min="1552" max="1552" width="8.875" style="212" customWidth="1"/>
    <col min="1553" max="1553" width="6.25" style="212" customWidth="1"/>
    <col min="1554" max="1554" width="5" style="212" customWidth="1"/>
    <col min="1555" max="1555" width="6.25" style="212" customWidth="1"/>
    <col min="1556" max="1556" width="4.875" style="212" customWidth="1"/>
    <col min="1557" max="1557" width="5.75" style="212" customWidth="1"/>
    <col min="1558" max="1559" width="5" style="212" customWidth="1"/>
    <col min="1560" max="1560" width="5.75" style="212" customWidth="1"/>
    <col min="1561" max="1561" width="5.25" style="212" customWidth="1"/>
    <col min="1562" max="1562" width="6.5" style="212" customWidth="1"/>
    <col min="1563" max="1563" width="6" style="212" customWidth="1"/>
    <col min="1564" max="1564" width="5.75" style="212" customWidth="1"/>
    <col min="1565" max="1565" width="5.5" style="212" customWidth="1"/>
    <col min="1566" max="1566" width="5" style="212" customWidth="1"/>
    <col min="1567" max="1569" width="5.75" style="212" customWidth="1"/>
    <col min="1570" max="1570" width="5" style="212" customWidth="1"/>
    <col min="1571" max="1571" width="6.25" style="212" customWidth="1"/>
    <col min="1572" max="1578" width="5.75" style="212" customWidth="1"/>
    <col min="1579" max="1792" width="8.75" style="212"/>
    <col min="1793" max="1793" width="9.25" style="212" customWidth="1"/>
    <col min="1794" max="1794" width="8.25" style="212" bestFit="1" customWidth="1"/>
    <col min="1795" max="1795" width="7.75" style="212" bestFit="1" customWidth="1"/>
    <col min="1796" max="1797" width="8.25" style="212" customWidth="1"/>
    <col min="1798" max="1798" width="5.75" style="212" bestFit="1" customWidth="1"/>
    <col min="1799" max="1799" width="4.875" style="212" customWidth="1"/>
    <col min="1800" max="1801" width="6.25" style="212" customWidth="1"/>
    <col min="1802" max="1802" width="4.25" style="212" customWidth="1"/>
    <col min="1803" max="1803" width="8.75" style="212" customWidth="1"/>
    <col min="1804" max="1804" width="6.25" style="212" customWidth="1"/>
    <col min="1805" max="1805" width="5.75" style="212" customWidth="1"/>
    <col min="1806" max="1806" width="5.25" style="212" customWidth="1"/>
    <col min="1807" max="1807" width="5.75" style="212" customWidth="1"/>
    <col min="1808" max="1808" width="8.875" style="212" customWidth="1"/>
    <col min="1809" max="1809" width="6.25" style="212" customWidth="1"/>
    <col min="1810" max="1810" width="5" style="212" customWidth="1"/>
    <col min="1811" max="1811" width="6.25" style="212" customWidth="1"/>
    <col min="1812" max="1812" width="4.875" style="212" customWidth="1"/>
    <col min="1813" max="1813" width="5.75" style="212" customWidth="1"/>
    <col min="1814" max="1815" width="5" style="212" customWidth="1"/>
    <col min="1816" max="1816" width="5.75" style="212" customWidth="1"/>
    <col min="1817" max="1817" width="5.25" style="212" customWidth="1"/>
    <col min="1818" max="1818" width="6.5" style="212" customWidth="1"/>
    <col min="1819" max="1819" width="6" style="212" customWidth="1"/>
    <col min="1820" max="1820" width="5.75" style="212" customWidth="1"/>
    <col min="1821" max="1821" width="5.5" style="212" customWidth="1"/>
    <col min="1822" max="1822" width="5" style="212" customWidth="1"/>
    <col min="1823" max="1825" width="5.75" style="212" customWidth="1"/>
    <col min="1826" max="1826" width="5" style="212" customWidth="1"/>
    <col min="1827" max="1827" width="6.25" style="212" customWidth="1"/>
    <col min="1828" max="1834" width="5.75" style="212" customWidth="1"/>
    <col min="1835" max="2048" width="8.75" style="212"/>
    <col min="2049" max="2049" width="9.25" style="212" customWidth="1"/>
    <col min="2050" max="2050" width="8.25" style="212" bestFit="1" customWidth="1"/>
    <col min="2051" max="2051" width="7.75" style="212" bestFit="1" customWidth="1"/>
    <col min="2052" max="2053" width="8.25" style="212" customWidth="1"/>
    <col min="2054" max="2054" width="5.75" style="212" bestFit="1" customWidth="1"/>
    <col min="2055" max="2055" width="4.875" style="212" customWidth="1"/>
    <col min="2056" max="2057" width="6.25" style="212" customWidth="1"/>
    <col min="2058" max="2058" width="4.25" style="212" customWidth="1"/>
    <col min="2059" max="2059" width="8.75" style="212" customWidth="1"/>
    <col min="2060" max="2060" width="6.25" style="212" customWidth="1"/>
    <col min="2061" max="2061" width="5.75" style="212" customWidth="1"/>
    <col min="2062" max="2062" width="5.25" style="212" customWidth="1"/>
    <col min="2063" max="2063" width="5.75" style="212" customWidth="1"/>
    <col min="2064" max="2064" width="8.875" style="212" customWidth="1"/>
    <col min="2065" max="2065" width="6.25" style="212" customWidth="1"/>
    <col min="2066" max="2066" width="5" style="212" customWidth="1"/>
    <col min="2067" max="2067" width="6.25" style="212" customWidth="1"/>
    <col min="2068" max="2068" width="4.875" style="212" customWidth="1"/>
    <col min="2069" max="2069" width="5.75" style="212" customWidth="1"/>
    <col min="2070" max="2071" width="5" style="212" customWidth="1"/>
    <col min="2072" max="2072" width="5.75" style="212" customWidth="1"/>
    <col min="2073" max="2073" width="5.25" style="212" customWidth="1"/>
    <col min="2074" max="2074" width="6.5" style="212" customWidth="1"/>
    <col min="2075" max="2075" width="6" style="212" customWidth="1"/>
    <col min="2076" max="2076" width="5.75" style="212" customWidth="1"/>
    <col min="2077" max="2077" width="5.5" style="212" customWidth="1"/>
    <col min="2078" max="2078" width="5" style="212" customWidth="1"/>
    <col min="2079" max="2081" width="5.75" style="212" customWidth="1"/>
    <col min="2082" max="2082" width="5" style="212" customWidth="1"/>
    <col min="2083" max="2083" width="6.25" style="212" customWidth="1"/>
    <col min="2084" max="2090" width="5.75" style="212" customWidth="1"/>
    <col min="2091" max="2304" width="8.75" style="212"/>
    <col min="2305" max="2305" width="9.25" style="212" customWidth="1"/>
    <col min="2306" max="2306" width="8.25" style="212" bestFit="1" customWidth="1"/>
    <col min="2307" max="2307" width="7.75" style="212" bestFit="1" customWidth="1"/>
    <col min="2308" max="2309" width="8.25" style="212" customWidth="1"/>
    <col min="2310" max="2310" width="5.75" style="212" bestFit="1" customWidth="1"/>
    <col min="2311" max="2311" width="4.875" style="212" customWidth="1"/>
    <col min="2312" max="2313" width="6.25" style="212" customWidth="1"/>
    <col min="2314" max="2314" width="4.25" style="212" customWidth="1"/>
    <col min="2315" max="2315" width="8.75" style="212" customWidth="1"/>
    <col min="2316" max="2316" width="6.25" style="212" customWidth="1"/>
    <col min="2317" max="2317" width="5.75" style="212" customWidth="1"/>
    <col min="2318" max="2318" width="5.25" style="212" customWidth="1"/>
    <col min="2319" max="2319" width="5.75" style="212" customWidth="1"/>
    <col min="2320" max="2320" width="8.875" style="212" customWidth="1"/>
    <col min="2321" max="2321" width="6.25" style="212" customWidth="1"/>
    <col min="2322" max="2322" width="5" style="212" customWidth="1"/>
    <col min="2323" max="2323" width="6.25" style="212" customWidth="1"/>
    <col min="2324" max="2324" width="4.875" style="212" customWidth="1"/>
    <col min="2325" max="2325" width="5.75" style="212" customWidth="1"/>
    <col min="2326" max="2327" width="5" style="212" customWidth="1"/>
    <col min="2328" max="2328" width="5.75" style="212" customWidth="1"/>
    <col min="2329" max="2329" width="5.25" style="212" customWidth="1"/>
    <col min="2330" max="2330" width="6.5" style="212" customWidth="1"/>
    <col min="2331" max="2331" width="6" style="212" customWidth="1"/>
    <col min="2332" max="2332" width="5.75" style="212" customWidth="1"/>
    <col min="2333" max="2333" width="5.5" style="212" customWidth="1"/>
    <col min="2334" max="2334" width="5" style="212" customWidth="1"/>
    <col min="2335" max="2337" width="5.75" style="212" customWidth="1"/>
    <col min="2338" max="2338" width="5" style="212" customWidth="1"/>
    <col min="2339" max="2339" width="6.25" style="212" customWidth="1"/>
    <col min="2340" max="2346" width="5.75" style="212" customWidth="1"/>
    <col min="2347" max="2560" width="8.75" style="212"/>
    <col min="2561" max="2561" width="9.25" style="212" customWidth="1"/>
    <col min="2562" max="2562" width="8.25" style="212" bestFit="1" customWidth="1"/>
    <col min="2563" max="2563" width="7.75" style="212" bestFit="1" customWidth="1"/>
    <col min="2564" max="2565" width="8.25" style="212" customWidth="1"/>
    <col min="2566" max="2566" width="5.75" style="212" bestFit="1" customWidth="1"/>
    <col min="2567" max="2567" width="4.875" style="212" customWidth="1"/>
    <col min="2568" max="2569" width="6.25" style="212" customWidth="1"/>
    <col min="2570" max="2570" width="4.25" style="212" customWidth="1"/>
    <col min="2571" max="2571" width="8.75" style="212" customWidth="1"/>
    <col min="2572" max="2572" width="6.25" style="212" customWidth="1"/>
    <col min="2573" max="2573" width="5.75" style="212" customWidth="1"/>
    <col min="2574" max="2574" width="5.25" style="212" customWidth="1"/>
    <col min="2575" max="2575" width="5.75" style="212" customWidth="1"/>
    <col min="2576" max="2576" width="8.875" style="212" customWidth="1"/>
    <col min="2577" max="2577" width="6.25" style="212" customWidth="1"/>
    <col min="2578" max="2578" width="5" style="212" customWidth="1"/>
    <col min="2579" max="2579" width="6.25" style="212" customWidth="1"/>
    <col min="2580" max="2580" width="4.875" style="212" customWidth="1"/>
    <col min="2581" max="2581" width="5.75" style="212" customWidth="1"/>
    <col min="2582" max="2583" width="5" style="212" customWidth="1"/>
    <col min="2584" max="2584" width="5.75" style="212" customWidth="1"/>
    <col min="2585" max="2585" width="5.25" style="212" customWidth="1"/>
    <col min="2586" max="2586" width="6.5" style="212" customWidth="1"/>
    <col min="2587" max="2587" width="6" style="212" customWidth="1"/>
    <col min="2588" max="2588" width="5.75" style="212" customWidth="1"/>
    <col min="2589" max="2589" width="5.5" style="212" customWidth="1"/>
    <col min="2590" max="2590" width="5" style="212" customWidth="1"/>
    <col min="2591" max="2593" width="5.75" style="212" customWidth="1"/>
    <col min="2594" max="2594" width="5" style="212" customWidth="1"/>
    <col min="2595" max="2595" width="6.25" style="212" customWidth="1"/>
    <col min="2596" max="2602" width="5.75" style="212" customWidth="1"/>
    <col min="2603" max="2816" width="8.75" style="212"/>
    <col min="2817" max="2817" width="9.25" style="212" customWidth="1"/>
    <col min="2818" max="2818" width="8.25" style="212" bestFit="1" customWidth="1"/>
    <col min="2819" max="2819" width="7.75" style="212" bestFit="1" customWidth="1"/>
    <col min="2820" max="2821" width="8.25" style="212" customWidth="1"/>
    <col min="2822" max="2822" width="5.75" style="212" bestFit="1" customWidth="1"/>
    <col min="2823" max="2823" width="4.875" style="212" customWidth="1"/>
    <col min="2824" max="2825" width="6.25" style="212" customWidth="1"/>
    <col min="2826" max="2826" width="4.25" style="212" customWidth="1"/>
    <col min="2827" max="2827" width="8.75" style="212" customWidth="1"/>
    <col min="2828" max="2828" width="6.25" style="212" customWidth="1"/>
    <col min="2829" max="2829" width="5.75" style="212" customWidth="1"/>
    <col min="2830" max="2830" width="5.25" style="212" customWidth="1"/>
    <col min="2831" max="2831" width="5.75" style="212" customWidth="1"/>
    <col min="2832" max="2832" width="8.875" style="212" customWidth="1"/>
    <col min="2833" max="2833" width="6.25" style="212" customWidth="1"/>
    <col min="2834" max="2834" width="5" style="212" customWidth="1"/>
    <col min="2835" max="2835" width="6.25" style="212" customWidth="1"/>
    <col min="2836" max="2836" width="4.875" style="212" customWidth="1"/>
    <col min="2837" max="2837" width="5.75" style="212" customWidth="1"/>
    <col min="2838" max="2839" width="5" style="212" customWidth="1"/>
    <col min="2840" max="2840" width="5.75" style="212" customWidth="1"/>
    <col min="2841" max="2841" width="5.25" style="212" customWidth="1"/>
    <col min="2842" max="2842" width="6.5" style="212" customWidth="1"/>
    <col min="2843" max="2843" width="6" style="212" customWidth="1"/>
    <col min="2844" max="2844" width="5.75" style="212" customWidth="1"/>
    <col min="2845" max="2845" width="5.5" style="212" customWidth="1"/>
    <col min="2846" max="2846" width="5" style="212" customWidth="1"/>
    <col min="2847" max="2849" width="5.75" style="212" customWidth="1"/>
    <col min="2850" max="2850" width="5" style="212" customWidth="1"/>
    <col min="2851" max="2851" width="6.25" style="212" customWidth="1"/>
    <col min="2852" max="2858" width="5.75" style="212" customWidth="1"/>
    <col min="2859" max="3072" width="8.75" style="212"/>
    <col min="3073" max="3073" width="9.25" style="212" customWidth="1"/>
    <col min="3074" max="3074" width="8.25" style="212" bestFit="1" customWidth="1"/>
    <col min="3075" max="3075" width="7.75" style="212" bestFit="1" customWidth="1"/>
    <col min="3076" max="3077" width="8.25" style="212" customWidth="1"/>
    <col min="3078" max="3078" width="5.75" style="212" bestFit="1" customWidth="1"/>
    <col min="3079" max="3079" width="4.875" style="212" customWidth="1"/>
    <col min="3080" max="3081" width="6.25" style="212" customWidth="1"/>
    <col min="3082" max="3082" width="4.25" style="212" customWidth="1"/>
    <col min="3083" max="3083" width="8.75" style="212" customWidth="1"/>
    <col min="3084" max="3084" width="6.25" style="212" customWidth="1"/>
    <col min="3085" max="3085" width="5.75" style="212" customWidth="1"/>
    <col min="3086" max="3086" width="5.25" style="212" customWidth="1"/>
    <col min="3087" max="3087" width="5.75" style="212" customWidth="1"/>
    <col min="3088" max="3088" width="8.875" style="212" customWidth="1"/>
    <col min="3089" max="3089" width="6.25" style="212" customWidth="1"/>
    <col min="3090" max="3090" width="5" style="212" customWidth="1"/>
    <col min="3091" max="3091" width="6.25" style="212" customWidth="1"/>
    <col min="3092" max="3092" width="4.875" style="212" customWidth="1"/>
    <col min="3093" max="3093" width="5.75" style="212" customWidth="1"/>
    <col min="3094" max="3095" width="5" style="212" customWidth="1"/>
    <col min="3096" max="3096" width="5.75" style="212" customWidth="1"/>
    <col min="3097" max="3097" width="5.25" style="212" customWidth="1"/>
    <col min="3098" max="3098" width="6.5" style="212" customWidth="1"/>
    <col min="3099" max="3099" width="6" style="212" customWidth="1"/>
    <col min="3100" max="3100" width="5.75" style="212" customWidth="1"/>
    <col min="3101" max="3101" width="5.5" style="212" customWidth="1"/>
    <col min="3102" max="3102" width="5" style="212" customWidth="1"/>
    <col min="3103" max="3105" width="5.75" style="212" customWidth="1"/>
    <col min="3106" max="3106" width="5" style="212" customWidth="1"/>
    <col min="3107" max="3107" width="6.25" style="212" customWidth="1"/>
    <col min="3108" max="3114" width="5.75" style="212" customWidth="1"/>
    <col min="3115" max="3328" width="8.75" style="212"/>
    <col min="3329" max="3329" width="9.25" style="212" customWidth="1"/>
    <col min="3330" max="3330" width="8.25" style="212" bestFit="1" customWidth="1"/>
    <col min="3331" max="3331" width="7.75" style="212" bestFit="1" customWidth="1"/>
    <col min="3332" max="3333" width="8.25" style="212" customWidth="1"/>
    <col min="3334" max="3334" width="5.75" style="212" bestFit="1" customWidth="1"/>
    <col min="3335" max="3335" width="4.875" style="212" customWidth="1"/>
    <col min="3336" max="3337" width="6.25" style="212" customWidth="1"/>
    <col min="3338" max="3338" width="4.25" style="212" customWidth="1"/>
    <col min="3339" max="3339" width="8.75" style="212" customWidth="1"/>
    <col min="3340" max="3340" width="6.25" style="212" customWidth="1"/>
    <col min="3341" max="3341" width="5.75" style="212" customWidth="1"/>
    <col min="3342" max="3342" width="5.25" style="212" customWidth="1"/>
    <col min="3343" max="3343" width="5.75" style="212" customWidth="1"/>
    <col min="3344" max="3344" width="8.875" style="212" customWidth="1"/>
    <col min="3345" max="3345" width="6.25" style="212" customWidth="1"/>
    <col min="3346" max="3346" width="5" style="212" customWidth="1"/>
    <col min="3347" max="3347" width="6.25" style="212" customWidth="1"/>
    <col min="3348" max="3348" width="4.875" style="212" customWidth="1"/>
    <col min="3349" max="3349" width="5.75" style="212" customWidth="1"/>
    <col min="3350" max="3351" width="5" style="212" customWidth="1"/>
    <col min="3352" max="3352" width="5.75" style="212" customWidth="1"/>
    <col min="3353" max="3353" width="5.25" style="212" customWidth="1"/>
    <col min="3354" max="3354" width="6.5" style="212" customWidth="1"/>
    <col min="3355" max="3355" width="6" style="212" customWidth="1"/>
    <col min="3356" max="3356" width="5.75" style="212" customWidth="1"/>
    <col min="3357" max="3357" width="5.5" style="212" customWidth="1"/>
    <col min="3358" max="3358" width="5" style="212" customWidth="1"/>
    <col min="3359" max="3361" width="5.75" style="212" customWidth="1"/>
    <col min="3362" max="3362" width="5" style="212" customWidth="1"/>
    <col min="3363" max="3363" width="6.25" style="212" customWidth="1"/>
    <col min="3364" max="3370" width="5.75" style="212" customWidth="1"/>
    <col min="3371" max="3584" width="8.75" style="212"/>
    <col min="3585" max="3585" width="9.25" style="212" customWidth="1"/>
    <col min="3586" max="3586" width="8.25" style="212" bestFit="1" customWidth="1"/>
    <col min="3587" max="3587" width="7.75" style="212" bestFit="1" customWidth="1"/>
    <col min="3588" max="3589" width="8.25" style="212" customWidth="1"/>
    <col min="3590" max="3590" width="5.75" style="212" bestFit="1" customWidth="1"/>
    <col min="3591" max="3591" width="4.875" style="212" customWidth="1"/>
    <col min="3592" max="3593" width="6.25" style="212" customWidth="1"/>
    <col min="3594" max="3594" width="4.25" style="212" customWidth="1"/>
    <col min="3595" max="3595" width="8.75" style="212" customWidth="1"/>
    <col min="3596" max="3596" width="6.25" style="212" customWidth="1"/>
    <col min="3597" max="3597" width="5.75" style="212" customWidth="1"/>
    <col min="3598" max="3598" width="5.25" style="212" customWidth="1"/>
    <col min="3599" max="3599" width="5.75" style="212" customWidth="1"/>
    <col min="3600" max="3600" width="8.875" style="212" customWidth="1"/>
    <col min="3601" max="3601" width="6.25" style="212" customWidth="1"/>
    <col min="3602" max="3602" width="5" style="212" customWidth="1"/>
    <col min="3603" max="3603" width="6.25" style="212" customWidth="1"/>
    <col min="3604" max="3604" width="4.875" style="212" customWidth="1"/>
    <col min="3605" max="3605" width="5.75" style="212" customWidth="1"/>
    <col min="3606" max="3607" width="5" style="212" customWidth="1"/>
    <col min="3608" max="3608" width="5.75" style="212" customWidth="1"/>
    <col min="3609" max="3609" width="5.25" style="212" customWidth="1"/>
    <col min="3610" max="3610" width="6.5" style="212" customWidth="1"/>
    <col min="3611" max="3611" width="6" style="212" customWidth="1"/>
    <col min="3612" max="3612" width="5.75" style="212" customWidth="1"/>
    <col min="3613" max="3613" width="5.5" style="212" customWidth="1"/>
    <col min="3614" max="3614" width="5" style="212" customWidth="1"/>
    <col min="3615" max="3617" width="5.75" style="212" customWidth="1"/>
    <col min="3618" max="3618" width="5" style="212" customWidth="1"/>
    <col min="3619" max="3619" width="6.25" style="212" customWidth="1"/>
    <col min="3620" max="3626" width="5.75" style="212" customWidth="1"/>
    <col min="3627" max="3840" width="8.75" style="212"/>
    <col min="3841" max="3841" width="9.25" style="212" customWidth="1"/>
    <col min="3842" max="3842" width="8.25" style="212" bestFit="1" customWidth="1"/>
    <col min="3843" max="3843" width="7.75" style="212" bestFit="1" customWidth="1"/>
    <col min="3844" max="3845" width="8.25" style="212" customWidth="1"/>
    <col min="3846" max="3846" width="5.75" style="212" bestFit="1" customWidth="1"/>
    <col min="3847" max="3847" width="4.875" style="212" customWidth="1"/>
    <col min="3848" max="3849" width="6.25" style="212" customWidth="1"/>
    <col min="3850" max="3850" width="4.25" style="212" customWidth="1"/>
    <col min="3851" max="3851" width="8.75" style="212" customWidth="1"/>
    <col min="3852" max="3852" width="6.25" style="212" customWidth="1"/>
    <col min="3853" max="3853" width="5.75" style="212" customWidth="1"/>
    <col min="3854" max="3854" width="5.25" style="212" customWidth="1"/>
    <col min="3855" max="3855" width="5.75" style="212" customWidth="1"/>
    <col min="3856" max="3856" width="8.875" style="212" customWidth="1"/>
    <col min="3857" max="3857" width="6.25" style="212" customWidth="1"/>
    <col min="3858" max="3858" width="5" style="212" customWidth="1"/>
    <col min="3859" max="3859" width="6.25" style="212" customWidth="1"/>
    <col min="3860" max="3860" width="4.875" style="212" customWidth="1"/>
    <col min="3861" max="3861" width="5.75" style="212" customWidth="1"/>
    <col min="3862" max="3863" width="5" style="212" customWidth="1"/>
    <col min="3864" max="3864" width="5.75" style="212" customWidth="1"/>
    <col min="3865" max="3865" width="5.25" style="212" customWidth="1"/>
    <col min="3866" max="3866" width="6.5" style="212" customWidth="1"/>
    <col min="3867" max="3867" width="6" style="212" customWidth="1"/>
    <col min="3868" max="3868" width="5.75" style="212" customWidth="1"/>
    <col min="3869" max="3869" width="5.5" style="212" customWidth="1"/>
    <col min="3870" max="3870" width="5" style="212" customWidth="1"/>
    <col min="3871" max="3873" width="5.75" style="212" customWidth="1"/>
    <col min="3874" max="3874" width="5" style="212" customWidth="1"/>
    <col min="3875" max="3875" width="6.25" style="212" customWidth="1"/>
    <col min="3876" max="3882" width="5.75" style="212" customWidth="1"/>
    <col min="3883" max="4096" width="8.75" style="212"/>
    <col min="4097" max="4097" width="9.25" style="212" customWidth="1"/>
    <col min="4098" max="4098" width="8.25" style="212" bestFit="1" customWidth="1"/>
    <col min="4099" max="4099" width="7.75" style="212" bestFit="1" customWidth="1"/>
    <col min="4100" max="4101" width="8.25" style="212" customWidth="1"/>
    <col min="4102" max="4102" width="5.75" style="212" bestFit="1" customWidth="1"/>
    <col min="4103" max="4103" width="4.875" style="212" customWidth="1"/>
    <col min="4104" max="4105" width="6.25" style="212" customWidth="1"/>
    <col min="4106" max="4106" width="4.25" style="212" customWidth="1"/>
    <col min="4107" max="4107" width="8.75" style="212" customWidth="1"/>
    <col min="4108" max="4108" width="6.25" style="212" customWidth="1"/>
    <col min="4109" max="4109" width="5.75" style="212" customWidth="1"/>
    <col min="4110" max="4110" width="5.25" style="212" customWidth="1"/>
    <col min="4111" max="4111" width="5.75" style="212" customWidth="1"/>
    <col min="4112" max="4112" width="8.875" style="212" customWidth="1"/>
    <col min="4113" max="4113" width="6.25" style="212" customWidth="1"/>
    <col min="4114" max="4114" width="5" style="212" customWidth="1"/>
    <col min="4115" max="4115" width="6.25" style="212" customWidth="1"/>
    <col min="4116" max="4116" width="4.875" style="212" customWidth="1"/>
    <col min="4117" max="4117" width="5.75" style="212" customWidth="1"/>
    <col min="4118" max="4119" width="5" style="212" customWidth="1"/>
    <col min="4120" max="4120" width="5.75" style="212" customWidth="1"/>
    <col min="4121" max="4121" width="5.25" style="212" customWidth="1"/>
    <col min="4122" max="4122" width="6.5" style="212" customWidth="1"/>
    <col min="4123" max="4123" width="6" style="212" customWidth="1"/>
    <col min="4124" max="4124" width="5.75" style="212" customWidth="1"/>
    <col min="4125" max="4125" width="5.5" style="212" customWidth="1"/>
    <col min="4126" max="4126" width="5" style="212" customWidth="1"/>
    <col min="4127" max="4129" width="5.75" style="212" customWidth="1"/>
    <col min="4130" max="4130" width="5" style="212" customWidth="1"/>
    <col min="4131" max="4131" width="6.25" style="212" customWidth="1"/>
    <col min="4132" max="4138" width="5.75" style="212" customWidth="1"/>
    <col min="4139" max="4352" width="8.75" style="212"/>
    <col min="4353" max="4353" width="9.25" style="212" customWidth="1"/>
    <col min="4354" max="4354" width="8.25" style="212" bestFit="1" customWidth="1"/>
    <col min="4355" max="4355" width="7.75" style="212" bestFit="1" customWidth="1"/>
    <col min="4356" max="4357" width="8.25" style="212" customWidth="1"/>
    <col min="4358" max="4358" width="5.75" style="212" bestFit="1" customWidth="1"/>
    <col min="4359" max="4359" width="4.875" style="212" customWidth="1"/>
    <col min="4360" max="4361" width="6.25" style="212" customWidth="1"/>
    <col min="4362" max="4362" width="4.25" style="212" customWidth="1"/>
    <col min="4363" max="4363" width="8.75" style="212" customWidth="1"/>
    <col min="4364" max="4364" width="6.25" style="212" customWidth="1"/>
    <col min="4365" max="4365" width="5.75" style="212" customWidth="1"/>
    <col min="4366" max="4366" width="5.25" style="212" customWidth="1"/>
    <col min="4367" max="4367" width="5.75" style="212" customWidth="1"/>
    <col min="4368" max="4368" width="8.875" style="212" customWidth="1"/>
    <col min="4369" max="4369" width="6.25" style="212" customWidth="1"/>
    <col min="4370" max="4370" width="5" style="212" customWidth="1"/>
    <col min="4371" max="4371" width="6.25" style="212" customWidth="1"/>
    <col min="4372" max="4372" width="4.875" style="212" customWidth="1"/>
    <col min="4373" max="4373" width="5.75" style="212" customWidth="1"/>
    <col min="4374" max="4375" width="5" style="212" customWidth="1"/>
    <col min="4376" max="4376" width="5.75" style="212" customWidth="1"/>
    <col min="4377" max="4377" width="5.25" style="212" customWidth="1"/>
    <col min="4378" max="4378" width="6.5" style="212" customWidth="1"/>
    <col min="4379" max="4379" width="6" style="212" customWidth="1"/>
    <col min="4380" max="4380" width="5.75" style="212" customWidth="1"/>
    <col min="4381" max="4381" width="5.5" style="212" customWidth="1"/>
    <col min="4382" max="4382" width="5" style="212" customWidth="1"/>
    <col min="4383" max="4385" width="5.75" style="212" customWidth="1"/>
    <col min="4386" max="4386" width="5" style="212" customWidth="1"/>
    <col min="4387" max="4387" width="6.25" style="212" customWidth="1"/>
    <col min="4388" max="4394" width="5.75" style="212" customWidth="1"/>
    <col min="4395" max="4608" width="8.75" style="212"/>
    <col min="4609" max="4609" width="9.25" style="212" customWidth="1"/>
    <col min="4610" max="4610" width="8.25" style="212" bestFit="1" customWidth="1"/>
    <col min="4611" max="4611" width="7.75" style="212" bestFit="1" customWidth="1"/>
    <col min="4612" max="4613" width="8.25" style="212" customWidth="1"/>
    <col min="4614" max="4614" width="5.75" style="212" bestFit="1" customWidth="1"/>
    <col min="4615" max="4615" width="4.875" style="212" customWidth="1"/>
    <col min="4616" max="4617" width="6.25" style="212" customWidth="1"/>
    <col min="4618" max="4618" width="4.25" style="212" customWidth="1"/>
    <col min="4619" max="4619" width="8.75" style="212" customWidth="1"/>
    <col min="4620" max="4620" width="6.25" style="212" customWidth="1"/>
    <col min="4621" max="4621" width="5.75" style="212" customWidth="1"/>
    <col min="4622" max="4622" width="5.25" style="212" customWidth="1"/>
    <col min="4623" max="4623" width="5.75" style="212" customWidth="1"/>
    <col min="4624" max="4624" width="8.875" style="212" customWidth="1"/>
    <col min="4625" max="4625" width="6.25" style="212" customWidth="1"/>
    <col min="4626" max="4626" width="5" style="212" customWidth="1"/>
    <col min="4627" max="4627" width="6.25" style="212" customWidth="1"/>
    <col min="4628" max="4628" width="4.875" style="212" customWidth="1"/>
    <col min="4629" max="4629" width="5.75" style="212" customWidth="1"/>
    <col min="4630" max="4631" width="5" style="212" customWidth="1"/>
    <col min="4632" max="4632" width="5.75" style="212" customWidth="1"/>
    <col min="4633" max="4633" width="5.25" style="212" customWidth="1"/>
    <col min="4634" max="4634" width="6.5" style="212" customWidth="1"/>
    <col min="4635" max="4635" width="6" style="212" customWidth="1"/>
    <col min="4636" max="4636" width="5.75" style="212" customWidth="1"/>
    <col min="4637" max="4637" width="5.5" style="212" customWidth="1"/>
    <col min="4638" max="4638" width="5" style="212" customWidth="1"/>
    <col min="4639" max="4641" width="5.75" style="212" customWidth="1"/>
    <col min="4642" max="4642" width="5" style="212" customWidth="1"/>
    <col min="4643" max="4643" width="6.25" style="212" customWidth="1"/>
    <col min="4644" max="4650" width="5.75" style="212" customWidth="1"/>
    <col min="4651" max="4864" width="8.75" style="212"/>
    <col min="4865" max="4865" width="9.25" style="212" customWidth="1"/>
    <col min="4866" max="4866" width="8.25" style="212" bestFit="1" customWidth="1"/>
    <col min="4867" max="4867" width="7.75" style="212" bestFit="1" customWidth="1"/>
    <col min="4868" max="4869" width="8.25" style="212" customWidth="1"/>
    <col min="4870" max="4870" width="5.75" style="212" bestFit="1" customWidth="1"/>
    <col min="4871" max="4871" width="4.875" style="212" customWidth="1"/>
    <col min="4872" max="4873" width="6.25" style="212" customWidth="1"/>
    <col min="4874" max="4874" width="4.25" style="212" customWidth="1"/>
    <col min="4875" max="4875" width="8.75" style="212" customWidth="1"/>
    <col min="4876" max="4876" width="6.25" style="212" customWidth="1"/>
    <col min="4877" max="4877" width="5.75" style="212" customWidth="1"/>
    <col min="4878" max="4878" width="5.25" style="212" customWidth="1"/>
    <col min="4879" max="4879" width="5.75" style="212" customWidth="1"/>
    <col min="4880" max="4880" width="8.875" style="212" customWidth="1"/>
    <col min="4881" max="4881" width="6.25" style="212" customWidth="1"/>
    <col min="4882" max="4882" width="5" style="212" customWidth="1"/>
    <col min="4883" max="4883" width="6.25" style="212" customWidth="1"/>
    <col min="4884" max="4884" width="4.875" style="212" customWidth="1"/>
    <col min="4885" max="4885" width="5.75" style="212" customWidth="1"/>
    <col min="4886" max="4887" width="5" style="212" customWidth="1"/>
    <col min="4888" max="4888" width="5.75" style="212" customWidth="1"/>
    <col min="4889" max="4889" width="5.25" style="212" customWidth="1"/>
    <col min="4890" max="4890" width="6.5" style="212" customWidth="1"/>
    <col min="4891" max="4891" width="6" style="212" customWidth="1"/>
    <col min="4892" max="4892" width="5.75" style="212" customWidth="1"/>
    <col min="4893" max="4893" width="5.5" style="212" customWidth="1"/>
    <col min="4894" max="4894" width="5" style="212" customWidth="1"/>
    <col min="4895" max="4897" width="5.75" style="212" customWidth="1"/>
    <col min="4898" max="4898" width="5" style="212" customWidth="1"/>
    <col min="4899" max="4899" width="6.25" style="212" customWidth="1"/>
    <col min="4900" max="4906" width="5.75" style="212" customWidth="1"/>
    <col min="4907" max="5120" width="8.75" style="212"/>
    <col min="5121" max="5121" width="9.25" style="212" customWidth="1"/>
    <col min="5122" max="5122" width="8.25" style="212" bestFit="1" customWidth="1"/>
    <col min="5123" max="5123" width="7.75" style="212" bestFit="1" customWidth="1"/>
    <col min="5124" max="5125" width="8.25" style="212" customWidth="1"/>
    <col min="5126" max="5126" width="5.75" style="212" bestFit="1" customWidth="1"/>
    <col min="5127" max="5127" width="4.875" style="212" customWidth="1"/>
    <col min="5128" max="5129" width="6.25" style="212" customWidth="1"/>
    <col min="5130" max="5130" width="4.25" style="212" customWidth="1"/>
    <col min="5131" max="5131" width="8.75" style="212" customWidth="1"/>
    <col min="5132" max="5132" width="6.25" style="212" customWidth="1"/>
    <col min="5133" max="5133" width="5.75" style="212" customWidth="1"/>
    <col min="5134" max="5134" width="5.25" style="212" customWidth="1"/>
    <col min="5135" max="5135" width="5.75" style="212" customWidth="1"/>
    <col min="5136" max="5136" width="8.875" style="212" customWidth="1"/>
    <col min="5137" max="5137" width="6.25" style="212" customWidth="1"/>
    <col min="5138" max="5138" width="5" style="212" customWidth="1"/>
    <col min="5139" max="5139" width="6.25" style="212" customWidth="1"/>
    <col min="5140" max="5140" width="4.875" style="212" customWidth="1"/>
    <col min="5141" max="5141" width="5.75" style="212" customWidth="1"/>
    <col min="5142" max="5143" width="5" style="212" customWidth="1"/>
    <col min="5144" max="5144" width="5.75" style="212" customWidth="1"/>
    <col min="5145" max="5145" width="5.25" style="212" customWidth="1"/>
    <col min="5146" max="5146" width="6.5" style="212" customWidth="1"/>
    <col min="5147" max="5147" width="6" style="212" customWidth="1"/>
    <col min="5148" max="5148" width="5.75" style="212" customWidth="1"/>
    <col min="5149" max="5149" width="5.5" style="212" customWidth="1"/>
    <col min="5150" max="5150" width="5" style="212" customWidth="1"/>
    <col min="5151" max="5153" width="5.75" style="212" customWidth="1"/>
    <col min="5154" max="5154" width="5" style="212" customWidth="1"/>
    <col min="5155" max="5155" width="6.25" style="212" customWidth="1"/>
    <col min="5156" max="5162" width="5.75" style="212" customWidth="1"/>
    <col min="5163" max="5376" width="8.75" style="212"/>
    <col min="5377" max="5377" width="9.25" style="212" customWidth="1"/>
    <col min="5378" max="5378" width="8.25" style="212" bestFit="1" customWidth="1"/>
    <col min="5379" max="5379" width="7.75" style="212" bestFit="1" customWidth="1"/>
    <col min="5380" max="5381" width="8.25" style="212" customWidth="1"/>
    <col min="5382" max="5382" width="5.75" style="212" bestFit="1" customWidth="1"/>
    <col min="5383" max="5383" width="4.875" style="212" customWidth="1"/>
    <col min="5384" max="5385" width="6.25" style="212" customWidth="1"/>
    <col min="5386" max="5386" width="4.25" style="212" customWidth="1"/>
    <col min="5387" max="5387" width="8.75" style="212" customWidth="1"/>
    <col min="5388" max="5388" width="6.25" style="212" customWidth="1"/>
    <col min="5389" max="5389" width="5.75" style="212" customWidth="1"/>
    <col min="5390" max="5390" width="5.25" style="212" customWidth="1"/>
    <col min="5391" max="5391" width="5.75" style="212" customWidth="1"/>
    <col min="5392" max="5392" width="8.875" style="212" customWidth="1"/>
    <col min="5393" max="5393" width="6.25" style="212" customWidth="1"/>
    <col min="5394" max="5394" width="5" style="212" customWidth="1"/>
    <col min="5395" max="5395" width="6.25" style="212" customWidth="1"/>
    <col min="5396" max="5396" width="4.875" style="212" customWidth="1"/>
    <col min="5397" max="5397" width="5.75" style="212" customWidth="1"/>
    <col min="5398" max="5399" width="5" style="212" customWidth="1"/>
    <col min="5400" max="5400" width="5.75" style="212" customWidth="1"/>
    <col min="5401" max="5401" width="5.25" style="212" customWidth="1"/>
    <col min="5402" max="5402" width="6.5" style="212" customWidth="1"/>
    <col min="5403" max="5403" width="6" style="212" customWidth="1"/>
    <col min="5404" max="5404" width="5.75" style="212" customWidth="1"/>
    <col min="5405" max="5405" width="5.5" style="212" customWidth="1"/>
    <col min="5406" max="5406" width="5" style="212" customWidth="1"/>
    <col min="5407" max="5409" width="5.75" style="212" customWidth="1"/>
    <col min="5410" max="5410" width="5" style="212" customWidth="1"/>
    <col min="5411" max="5411" width="6.25" style="212" customWidth="1"/>
    <col min="5412" max="5418" width="5.75" style="212" customWidth="1"/>
    <col min="5419" max="5632" width="8.75" style="212"/>
    <col min="5633" max="5633" width="9.25" style="212" customWidth="1"/>
    <col min="5634" max="5634" width="8.25" style="212" bestFit="1" customWidth="1"/>
    <col min="5635" max="5635" width="7.75" style="212" bestFit="1" customWidth="1"/>
    <col min="5636" max="5637" width="8.25" style="212" customWidth="1"/>
    <col min="5638" max="5638" width="5.75" style="212" bestFit="1" customWidth="1"/>
    <col min="5639" max="5639" width="4.875" style="212" customWidth="1"/>
    <col min="5640" max="5641" width="6.25" style="212" customWidth="1"/>
    <col min="5642" max="5642" width="4.25" style="212" customWidth="1"/>
    <col min="5643" max="5643" width="8.75" style="212" customWidth="1"/>
    <col min="5644" max="5644" width="6.25" style="212" customWidth="1"/>
    <col min="5645" max="5645" width="5.75" style="212" customWidth="1"/>
    <col min="5646" max="5646" width="5.25" style="212" customWidth="1"/>
    <col min="5647" max="5647" width="5.75" style="212" customWidth="1"/>
    <col min="5648" max="5648" width="8.875" style="212" customWidth="1"/>
    <col min="5649" max="5649" width="6.25" style="212" customWidth="1"/>
    <col min="5650" max="5650" width="5" style="212" customWidth="1"/>
    <col min="5651" max="5651" width="6.25" style="212" customWidth="1"/>
    <col min="5652" max="5652" width="4.875" style="212" customWidth="1"/>
    <col min="5653" max="5653" width="5.75" style="212" customWidth="1"/>
    <col min="5654" max="5655" width="5" style="212" customWidth="1"/>
    <col min="5656" max="5656" width="5.75" style="212" customWidth="1"/>
    <col min="5657" max="5657" width="5.25" style="212" customWidth="1"/>
    <col min="5658" max="5658" width="6.5" style="212" customWidth="1"/>
    <col min="5659" max="5659" width="6" style="212" customWidth="1"/>
    <col min="5660" max="5660" width="5.75" style="212" customWidth="1"/>
    <col min="5661" max="5661" width="5.5" style="212" customWidth="1"/>
    <col min="5662" max="5662" width="5" style="212" customWidth="1"/>
    <col min="5663" max="5665" width="5.75" style="212" customWidth="1"/>
    <col min="5666" max="5666" width="5" style="212" customWidth="1"/>
    <col min="5667" max="5667" width="6.25" style="212" customWidth="1"/>
    <col min="5668" max="5674" width="5.75" style="212" customWidth="1"/>
    <col min="5675" max="5888" width="8.75" style="212"/>
    <col min="5889" max="5889" width="9.25" style="212" customWidth="1"/>
    <col min="5890" max="5890" width="8.25" style="212" bestFit="1" customWidth="1"/>
    <col min="5891" max="5891" width="7.75" style="212" bestFit="1" customWidth="1"/>
    <col min="5892" max="5893" width="8.25" style="212" customWidth="1"/>
    <col min="5894" max="5894" width="5.75" style="212" bestFit="1" customWidth="1"/>
    <col min="5895" max="5895" width="4.875" style="212" customWidth="1"/>
    <col min="5896" max="5897" width="6.25" style="212" customWidth="1"/>
    <col min="5898" max="5898" width="4.25" style="212" customWidth="1"/>
    <col min="5899" max="5899" width="8.75" style="212" customWidth="1"/>
    <col min="5900" max="5900" width="6.25" style="212" customWidth="1"/>
    <col min="5901" max="5901" width="5.75" style="212" customWidth="1"/>
    <col min="5902" max="5902" width="5.25" style="212" customWidth="1"/>
    <col min="5903" max="5903" width="5.75" style="212" customWidth="1"/>
    <col min="5904" max="5904" width="8.875" style="212" customWidth="1"/>
    <col min="5905" max="5905" width="6.25" style="212" customWidth="1"/>
    <col min="5906" max="5906" width="5" style="212" customWidth="1"/>
    <col min="5907" max="5907" width="6.25" style="212" customWidth="1"/>
    <col min="5908" max="5908" width="4.875" style="212" customWidth="1"/>
    <col min="5909" max="5909" width="5.75" style="212" customWidth="1"/>
    <col min="5910" max="5911" width="5" style="212" customWidth="1"/>
    <col min="5912" max="5912" width="5.75" style="212" customWidth="1"/>
    <col min="5913" max="5913" width="5.25" style="212" customWidth="1"/>
    <col min="5914" max="5914" width="6.5" style="212" customWidth="1"/>
    <col min="5915" max="5915" width="6" style="212" customWidth="1"/>
    <col min="5916" max="5916" width="5.75" style="212" customWidth="1"/>
    <col min="5917" max="5917" width="5.5" style="212" customWidth="1"/>
    <col min="5918" max="5918" width="5" style="212" customWidth="1"/>
    <col min="5919" max="5921" width="5.75" style="212" customWidth="1"/>
    <col min="5922" max="5922" width="5" style="212" customWidth="1"/>
    <col min="5923" max="5923" width="6.25" style="212" customWidth="1"/>
    <col min="5924" max="5930" width="5.75" style="212" customWidth="1"/>
    <col min="5931" max="6144" width="8.75" style="212"/>
    <col min="6145" max="6145" width="9.25" style="212" customWidth="1"/>
    <col min="6146" max="6146" width="8.25" style="212" bestFit="1" customWidth="1"/>
    <col min="6147" max="6147" width="7.75" style="212" bestFit="1" customWidth="1"/>
    <col min="6148" max="6149" width="8.25" style="212" customWidth="1"/>
    <col min="6150" max="6150" width="5.75" style="212" bestFit="1" customWidth="1"/>
    <col min="6151" max="6151" width="4.875" style="212" customWidth="1"/>
    <col min="6152" max="6153" width="6.25" style="212" customWidth="1"/>
    <col min="6154" max="6154" width="4.25" style="212" customWidth="1"/>
    <col min="6155" max="6155" width="8.75" style="212" customWidth="1"/>
    <col min="6156" max="6156" width="6.25" style="212" customWidth="1"/>
    <col min="6157" max="6157" width="5.75" style="212" customWidth="1"/>
    <col min="6158" max="6158" width="5.25" style="212" customWidth="1"/>
    <col min="6159" max="6159" width="5.75" style="212" customWidth="1"/>
    <col min="6160" max="6160" width="8.875" style="212" customWidth="1"/>
    <col min="6161" max="6161" width="6.25" style="212" customWidth="1"/>
    <col min="6162" max="6162" width="5" style="212" customWidth="1"/>
    <col min="6163" max="6163" width="6.25" style="212" customWidth="1"/>
    <col min="6164" max="6164" width="4.875" style="212" customWidth="1"/>
    <col min="6165" max="6165" width="5.75" style="212" customWidth="1"/>
    <col min="6166" max="6167" width="5" style="212" customWidth="1"/>
    <col min="6168" max="6168" width="5.75" style="212" customWidth="1"/>
    <col min="6169" max="6169" width="5.25" style="212" customWidth="1"/>
    <col min="6170" max="6170" width="6.5" style="212" customWidth="1"/>
    <col min="6171" max="6171" width="6" style="212" customWidth="1"/>
    <col min="6172" max="6172" width="5.75" style="212" customWidth="1"/>
    <col min="6173" max="6173" width="5.5" style="212" customWidth="1"/>
    <col min="6174" max="6174" width="5" style="212" customWidth="1"/>
    <col min="6175" max="6177" width="5.75" style="212" customWidth="1"/>
    <col min="6178" max="6178" width="5" style="212" customWidth="1"/>
    <col min="6179" max="6179" width="6.25" style="212" customWidth="1"/>
    <col min="6180" max="6186" width="5.75" style="212" customWidth="1"/>
    <col min="6187" max="6400" width="8.75" style="212"/>
    <col min="6401" max="6401" width="9.25" style="212" customWidth="1"/>
    <col min="6402" max="6402" width="8.25" style="212" bestFit="1" customWidth="1"/>
    <col min="6403" max="6403" width="7.75" style="212" bestFit="1" customWidth="1"/>
    <col min="6404" max="6405" width="8.25" style="212" customWidth="1"/>
    <col min="6406" max="6406" width="5.75" style="212" bestFit="1" customWidth="1"/>
    <col min="6407" max="6407" width="4.875" style="212" customWidth="1"/>
    <col min="6408" max="6409" width="6.25" style="212" customWidth="1"/>
    <col min="6410" max="6410" width="4.25" style="212" customWidth="1"/>
    <col min="6411" max="6411" width="8.75" style="212" customWidth="1"/>
    <col min="6412" max="6412" width="6.25" style="212" customWidth="1"/>
    <col min="6413" max="6413" width="5.75" style="212" customWidth="1"/>
    <col min="6414" max="6414" width="5.25" style="212" customWidth="1"/>
    <col min="6415" max="6415" width="5.75" style="212" customWidth="1"/>
    <col min="6416" max="6416" width="8.875" style="212" customWidth="1"/>
    <col min="6417" max="6417" width="6.25" style="212" customWidth="1"/>
    <col min="6418" max="6418" width="5" style="212" customWidth="1"/>
    <col min="6419" max="6419" width="6.25" style="212" customWidth="1"/>
    <col min="6420" max="6420" width="4.875" style="212" customWidth="1"/>
    <col min="6421" max="6421" width="5.75" style="212" customWidth="1"/>
    <col min="6422" max="6423" width="5" style="212" customWidth="1"/>
    <col min="6424" max="6424" width="5.75" style="212" customWidth="1"/>
    <col min="6425" max="6425" width="5.25" style="212" customWidth="1"/>
    <col min="6426" max="6426" width="6.5" style="212" customWidth="1"/>
    <col min="6427" max="6427" width="6" style="212" customWidth="1"/>
    <col min="6428" max="6428" width="5.75" style="212" customWidth="1"/>
    <col min="6429" max="6429" width="5.5" style="212" customWidth="1"/>
    <col min="6430" max="6430" width="5" style="212" customWidth="1"/>
    <col min="6431" max="6433" width="5.75" style="212" customWidth="1"/>
    <col min="6434" max="6434" width="5" style="212" customWidth="1"/>
    <col min="6435" max="6435" width="6.25" style="212" customWidth="1"/>
    <col min="6436" max="6442" width="5.75" style="212" customWidth="1"/>
    <col min="6443" max="6656" width="8.75" style="212"/>
    <col min="6657" max="6657" width="9.25" style="212" customWidth="1"/>
    <col min="6658" max="6658" width="8.25" style="212" bestFit="1" customWidth="1"/>
    <col min="6659" max="6659" width="7.75" style="212" bestFit="1" customWidth="1"/>
    <col min="6660" max="6661" width="8.25" style="212" customWidth="1"/>
    <col min="6662" max="6662" width="5.75" style="212" bestFit="1" customWidth="1"/>
    <col min="6663" max="6663" width="4.875" style="212" customWidth="1"/>
    <col min="6664" max="6665" width="6.25" style="212" customWidth="1"/>
    <col min="6666" max="6666" width="4.25" style="212" customWidth="1"/>
    <col min="6667" max="6667" width="8.75" style="212" customWidth="1"/>
    <col min="6668" max="6668" width="6.25" style="212" customWidth="1"/>
    <col min="6669" max="6669" width="5.75" style="212" customWidth="1"/>
    <col min="6670" max="6670" width="5.25" style="212" customWidth="1"/>
    <col min="6671" max="6671" width="5.75" style="212" customWidth="1"/>
    <col min="6672" max="6672" width="8.875" style="212" customWidth="1"/>
    <col min="6673" max="6673" width="6.25" style="212" customWidth="1"/>
    <col min="6674" max="6674" width="5" style="212" customWidth="1"/>
    <col min="6675" max="6675" width="6.25" style="212" customWidth="1"/>
    <col min="6676" max="6676" width="4.875" style="212" customWidth="1"/>
    <col min="6677" max="6677" width="5.75" style="212" customWidth="1"/>
    <col min="6678" max="6679" width="5" style="212" customWidth="1"/>
    <col min="6680" max="6680" width="5.75" style="212" customWidth="1"/>
    <col min="6681" max="6681" width="5.25" style="212" customWidth="1"/>
    <col min="6682" max="6682" width="6.5" style="212" customWidth="1"/>
    <col min="6683" max="6683" width="6" style="212" customWidth="1"/>
    <col min="6684" max="6684" width="5.75" style="212" customWidth="1"/>
    <col min="6685" max="6685" width="5.5" style="212" customWidth="1"/>
    <col min="6686" max="6686" width="5" style="212" customWidth="1"/>
    <col min="6687" max="6689" width="5.75" style="212" customWidth="1"/>
    <col min="6690" max="6690" width="5" style="212" customWidth="1"/>
    <col min="6691" max="6691" width="6.25" style="212" customWidth="1"/>
    <col min="6692" max="6698" width="5.75" style="212" customWidth="1"/>
    <col min="6699" max="6912" width="8.75" style="212"/>
    <col min="6913" max="6913" width="9.25" style="212" customWidth="1"/>
    <col min="6914" max="6914" width="8.25" style="212" bestFit="1" customWidth="1"/>
    <col min="6915" max="6915" width="7.75" style="212" bestFit="1" customWidth="1"/>
    <col min="6916" max="6917" width="8.25" style="212" customWidth="1"/>
    <col min="6918" max="6918" width="5.75" style="212" bestFit="1" customWidth="1"/>
    <col min="6919" max="6919" width="4.875" style="212" customWidth="1"/>
    <col min="6920" max="6921" width="6.25" style="212" customWidth="1"/>
    <col min="6922" max="6922" width="4.25" style="212" customWidth="1"/>
    <col min="6923" max="6923" width="8.75" style="212" customWidth="1"/>
    <col min="6924" max="6924" width="6.25" style="212" customWidth="1"/>
    <col min="6925" max="6925" width="5.75" style="212" customWidth="1"/>
    <col min="6926" max="6926" width="5.25" style="212" customWidth="1"/>
    <col min="6927" max="6927" width="5.75" style="212" customWidth="1"/>
    <col min="6928" max="6928" width="8.875" style="212" customWidth="1"/>
    <col min="6929" max="6929" width="6.25" style="212" customWidth="1"/>
    <col min="6930" max="6930" width="5" style="212" customWidth="1"/>
    <col min="6931" max="6931" width="6.25" style="212" customWidth="1"/>
    <col min="6932" max="6932" width="4.875" style="212" customWidth="1"/>
    <col min="6933" max="6933" width="5.75" style="212" customWidth="1"/>
    <col min="6934" max="6935" width="5" style="212" customWidth="1"/>
    <col min="6936" max="6936" width="5.75" style="212" customWidth="1"/>
    <col min="6937" max="6937" width="5.25" style="212" customWidth="1"/>
    <col min="6938" max="6938" width="6.5" style="212" customWidth="1"/>
    <col min="6939" max="6939" width="6" style="212" customWidth="1"/>
    <col min="6940" max="6940" width="5.75" style="212" customWidth="1"/>
    <col min="6941" max="6941" width="5.5" style="212" customWidth="1"/>
    <col min="6942" max="6942" width="5" style="212" customWidth="1"/>
    <col min="6943" max="6945" width="5.75" style="212" customWidth="1"/>
    <col min="6946" max="6946" width="5" style="212" customWidth="1"/>
    <col min="6947" max="6947" width="6.25" style="212" customWidth="1"/>
    <col min="6948" max="6954" width="5.75" style="212" customWidth="1"/>
    <col min="6955" max="7168" width="8.75" style="212"/>
    <col min="7169" max="7169" width="9.25" style="212" customWidth="1"/>
    <col min="7170" max="7170" width="8.25" style="212" bestFit="1" customWidth="1"/>
    <col min="7171" max="7171" width="7.75" style="212" bestFit="1" customWidth="1"/>
    <col min="7172" max="7173" width="8.25" style="212" customWidth="1"/>
    <col min="7174" max="7174" width="5.75" style="212" bestFit="1" customWidth="1"/>
    <col min="7175" max="7175" width="4.875" style="212" customWidth="1"/>
    <col min="7176" max="7177" width="6.25" style="212" customWidth="1"/>
    <col min="7178" max="7178" width="4.25" style="212" customWidth="1"/>
    <col min="7179" max="7179" width="8.75" style="212" customWidth="1"/>
    <col min="7180" max="7180" width="6.25" style="212" customWidth="1"/>
    <col min="7181" max="7181" width="5.75" style="212" customWidth="1"/>
    <col min="7182" max="7182" width="5.25" style="212" customWidth="1"/>
    <col min="7183" max="7183" width="5.75" style="212" customWidth="1"/>
    <col min="7184" max="7184" width="8.875" style="212" customWidth="1"/>
    <col min="7185" max="7185" width="6.25" style="212" customWidth="1"/>
    <col min="7186" max="7186" width="5" style="212" customWidth="1"/>
    <col min="7187" max="7187" width="6.25" style="212" customWidth="1"/>
    <col min="7188" max="7188" width="4.875" style="212" customWidth="1"/>
    <col min="7189" max="7189" width="5.75" style="212" customWidth="1"/>
    <col min="7190" max="7191" width="5" style="212" customWidth="1"/>
    <col min="7192" max="7192" width="5.75" style="212" customWidth="1"/>
    <col min="7193" max="7193" width="5.25" style="212" customWidth="1"/>
    <col min="7194" max="7194" width="6.5" style="212" customWidth="1"/>
    <col min="7195" max="7195" width="6" style="212" customWidth="1"/>
    <col min="7196" max="7196" width="5.75" style="212" customWidth="1"/>
    <col min="7197" max="7197" width="5.5" style="212" customWidth="1"/>
    <col min="7198" max="7198" width="5" style="212" customWidth="1"/>
    <col min="7199" max="7201" width="5.75" style="212" customWidth="1"/>
    <col min="7202" max="7202" width="5" style="212" customWidth="1"/>
    <col min="7203" max="7203" width="6.25" style="212" customWidth="1"/>
    <col min="7204" max="7210" width="5.75" style="212" customWidth="1"/>
    <col min="7211" max="7424" width="8.75" style="212"/>
    <col min="7425" max="7425" width="9.25" style="212" customWidth="1"/>
    <col min="7426" max="7426" width="8.25" style="212" bestFit="1" customWidth="1"/>
    <col min="7427" max="7427" width="7.75" style="212" bestFit="1" customWidth="1"/>
    <col min="7428" max="7429" width="8.25" style="212" customWidth="1"/>
    <col min="7430" max="7430" width="5.75" style="212" bestFit="1" customWidth="1"/>
    <col min="7431" max="7431" width="4.875" style="212" customWidth="1"/>
    <col min="7432" max="7433" width="6.25" style="212" customWidth="1"/>
    <col min="7434" max="7434" width="4.25" style="212" customWidth="1"/>
    <col min="7435" max="7435" width="8.75" style="212" customWidth="1"/>
    <col min="7436" max="7436" width="6.25" style="212" customWidth="1"/>
    <col min="7437" max="7437" width="5.75" style="212" customWidth="1"/>
    <col min="7438" max="7438" width="5.25" style="212" customWidth="1"/>
    <col min="7439" max="7439" width="5.75" style="212" customWidth="1"/>
    <col min="7440" max="7440" width="8.875" style="212" customWidth="1"/>
    <col min="7441" max="7441" width="6.25" style="212" customWidth="1"/>
    <col min="7442" max="7442" width="5" style="212" customWidth="1"/>
    <col min="7443" max="7443" width="6.25" style="212" customWidth="1"/>
    <col min="7444" max="7444" width="4.875" style="212" customWidth="1"/>
    <col min="7445" max="7445" width="5.75" style="212" customWidth="1"/>
    <col min="7446" max="7447" width="5" style="212" customWidth="1"/>
    <col min="7448" max="7448" width="5.75" style="212" customWidth="1"/>
    <col min="7449" max="7449" width="5.25" style="212" customWidth="1"/>
    <col min="7450" max="7450" width="6.5" style="212" customWidth="1"/>
    <col min="7451" max="7451" width="6" style="212" customWidth="1"/>
    <col min="7452" max="7452" width="5.75" style="212" customWidth="1"/>
    <col min="7453" max="7453" width="5.5" style="212" customWidth="1"/>
    <col min="7454" max="7454" width="5" style="212" customWidth="1"/>
    <col min="7455" max="7457" width="5.75" style="212" customWidth="1"/>
    <col min="7458" max="7458" width="5" style="212" customWidth="1"/>
    <col min="7459" max="7459" width="6.25" style="212" customWidth="1"/>
    <col min="7460" max="7466" width="5.75" style="212" customWidth="1"/>
    <col min="7467" max="7680" width="8.75" style="212"/>
    <col min="7681" max="7681" width="9.25" style="212" customWidth="1"/>
    <col min="7682" max="7682" width="8.25" style="212" bestFit="1" customWidth="1"/>
    <col min="7683" max="7683" width="7.75" style="212" bestFit="1" customWidth="1"/>
    <col min="7684" max="7685" width="8.25" style="212" customWidth="1"/>
    <col min="7686" max="7686" width="5.75" style="212" bestFit="1" customWidth="1"/>
    <col min="7687" max="7687" width="4.875" style="212" customWidth="1"/>
    <col min="7688" max="7689" width="6.25" style="212" customWidth="1"/>
    <col min="7690" max="7690" width="4.25" style="212" customWidth="1"/>
    <col min="7691" max="7691" width="8.75" style="212" customWidth="1"/>
    <col min="7692" max="7692" width="6.25" style="212" customWidth="1"/>
    <col min="7693" max="7693" width="5.75" style="212" customWidth="1"/>
    <col min="7694" max="7694" width="5.25" style="212" customWidth="1"/>
    <col min="7695" max="7695" width="5.75" style="212" customWidth="1"/>
    <col min="7696" max="7696" width="8.875" style="212" customWidth="1"/>
    <col min="7697" max="7697" width="6.25" style="212" customWidth="1"/>
    <col min="7698" max="7698" width="5" style="212" customWidth="1"/>
    <col min="7699" max="7699" width="6.25" style="212" customWidth="1"/>
    <col min="7700" max="7700" width="4.875" style="212" customWidth="1"/>
    <col min="7701" max="7701" width="5.75" style="212" customWidth="1"/>
    <col min="7702" max="7703" width="5" style="212" customWidth="1"/>
    <col min="7704" max="7704" width="5.75" style="212" customWidth="1"/>
    <col min="7705" max="7705" width="5.25" style="212" customWidth="1"/>
    <col min="7706" max="7706" width="6.5" style="212" customWidth="1"/>
    <col min="7707" max="7707" width="6" style="212" customWidth="1"/>
    <col min="7708" max="7708" width="5.75" style="212" customWidth="1"/>
    <col min="7709" max="7709" width="5.5" style="212" customWidth="1"/>
    <col min="7710" max="7710" width="5" style="212" customWidth="1"/>
    <col min="7711" max="7713" width="5.75" style="212" customWidth="1"/>
    <col min="7714" max="7714" width="5" style="212" customWidth="1"/>
    <col min="7715" max="7715" width="6.25" style="212" customWidth="1"/>
    <col min="7716" max="7722" width="5.75" style="212" customWidth="1"/>
    <col min="7723" max="7936" width="8.75" style="212"/>
    <col min="7937" max="7937" width="9.25" style="212" customWidth="1"/>
    <col min="7938" max="7938" width="8.25" style="212" bestFit="1" customWidth="1"/>
    <col min="7939" max="7939" width="7.75" style="212" bestFit="1" customWidth="1"/>
    <col min="7940" max="7941" width="8.25" style="212" customWidth="1"/>
    <col min="7942" max="7942" width="5.75" style="212" bestFit="1" customWidth="1"/>
    <col min="7943" max="7943" width="4.875" style="212" customWidth="1"/>
    <col min="7944" max="7945" width="6.25" style="212" customWidth="1"/>
    <col min="7946" max="7946" width="4.25" style="212" customWidth="1"/>
    <col min="7947" max="7947" width="8.75" style="212" customWidth="1"/>
    <col min="7948" max="7948" width="6.25" style="212" customWidth="1"/>
    <col min="7949" max="7949" width="5.75" style="212" customWidth="1"/>
    <col min="7950" max="7950" width="5.25" style="212" customWidth="1"/>
    <col min="7951" max="7951" width="5.75" style="212" customWidth="1"/>
    <col min="7952" max="7952" width="8.875" style="212" customWidth="1"/>
    <col min="7953" max="7953" width="6.25" style="212" customWidth="1"/>
    <col min="7954" max="7954" width="5" style="212" customWidth="1"/>
    <col min="7955" max="7955" width="6.25" style="212" customWidth="1"/>
    <col min="7956" max="7956" width="4.875" style="212" customWidth="1"/>
    <col min="7957" max="7957" width="5.75" style="212" customWidth="1"/>
    <col min="7958" max="7959" width="5" style="212" customWidth="1"/>
    <col min="7960" max="7960" width="5.75" style="212" customWidth="1"/>
    <col min="7961" max="7961" width="5.25" style="212" customWidth="1"/>
    <col min="7962" max="7962" width="6.5" style="212" customWidth="1"/>
    <col min="7963" max="7963" width="6" style="212" customWidth="1"/>
    <col min="7964" max="7964" width="5.75" style="212" customWidth="1"/>
    <col min="7965" max="7965" width="5.5" style="212" customWidth="1"/>
    <col min="7966" max="7966" width="5" style="212" customWidth="1"/>
    <col min="7967" max="7969" width="5.75" style="212" customWidth="1"/>
    <col min="7970" max="7970" width="5" style="212" customWidth="1"/>
    <col min="7971" max="7971" width="6.25" style="212" customWidth="1"/>
    <col min="7972" max="7978" width="5.75" style="212" customWidth="1"/>
    <col min="7979" max="8192" width="8.75" style="212"/>
    <col min="8193" max="8193" width="9.25" style="212" customWidth="1"/>
    <col min="8194" max="8194" width="8.25" style="212" bestFit="1" customWidth="1"/>
    <col min="8195" max="8195" width="7.75" style="212" bestFit="1" customWidth="1"/>
    <col min="8196" max="8197" width="8.25" style="212" customWidth="1"/>
    <col min="8198" max="8198" width="5.75" style="212" bestFit="1" customWidth="1"/>
    <col min="8199" max="8199" width="4.875" style="212" customWidth="1"/>
    <col min="8200" max="8201" width="6.25" style="212" customWidth="1"/>
    <col min="8202" max="8202" width="4.25" style="212" customWidth="1"/>
    <col min="8203" max="8203" width="8.75" style="212" customWidth="1"/>
    <col min="8204" max="8204" width="6.25" style="212" customWidth="1"/>
    <col min="8205" max="8205" width="5.75" style="212" customWidth="1"/>
    <col min="8206" max="8206" width="5.25" style="212" customWidth="1"/>
    <col min="8207" max="8207" width="5.75" style="212" customWidth="1"/>
    <col min="8208" max="8208" width="8.875" style="212" customWidth="1"/>
    <col min="8209" max="8209" width="6.25" style="212" customWidth="1"/>
    <col min="8210" max="8210" width="5" style="212" customWidth="1"/>
    <col min="8211" max="8211" width="6.25" style="212" customWidth="1"/>
    <col min="8212" max="8212" width="4.875" style="212" customWidth="1"/>
    <col min="8213" max="8213" width="5.75" style="212" customWidth="1"/>
    <col min="8214" max="8215" width="5" style="212" customWidth="1"/>
    <col min="8216" max="8216" width="5.75" style="212" customWidth="1"/>
    <col min="8217" max="8217" width="5.25" style="212" customWidth="1"/>
    <col min="8218" max="8218" width="6.5" style="212" customWidth="1"/>
    <col min="8219" max="8219" width="6" style="212" customWidth="1"/>
    <col min="8220" max="8220" width="5.75" style="212" customWidth="1"/>
    <col min="8221" max="8221" width="5.5" style="212" customWidth="1"/>
    <col min="8222" max="8222" width="5" style="212" customWidth="1"/>
    <col min="8223" max="8225" width="5.75" style="212" customWidth="1"/>
    <col min="8226" max="8226" width="5" style="212" customWidth="1"/>
    <col min="8227" max="8227" width="6.25" style="212" customWidth="1"/>
    <col min="8228" max="8234" width="5.75" style="212" customWidth="1"/>
    <col min="8235" max="8448" width="8.75" style="212"/>
    <col min="8449" max="8449" width="9.25" style="212" customWidth="1"/>
    <col min="8450" max="8450" width="8.25" style="212" bestFit="1" customWidth="1"/>
    <col min="8451" max="8451" width="7.75" style="212" bestFit="1" customWidth="1"/>
    <col min="8452" max="8453" width="8.25" style="212" customWidth="1"/>
    <col min="8454" max="8454" width="5.75" style="212" bestFit="1" customWidth="1"/>
    <col min="8455" max="8455" width="4.875" style="212" customWidth="1"/>
    <col min="8456" max="8457" width="6.25" style="212" customWidth="1"/>
    <col min="8458" max="8458" width="4.25" style="212" customWidth="1"/>
    <col min="8459" max="8459" width="8.75" style="212" customWidth="1"/>
    <col min="8460" max="8460" width="6.25" style="212" customWidth="1"/>
    <col min="8461" max="8461" width="5.75" style="212" customWidth="1"/>
    <col min="8462" max="8462" width="5.25" style="212" customWidth="1"/>
    <col min="8463" max="8463" width="5.75" style="212" customWidth="1"/>
    <col min="8464" max="8464" width="8.875" style="212" customWidth="1"/>
    <col min="8465" max="8465" width="6.25" style="212" customWidth="1"/>
    <col min="8466" max="8466" width="5" style="212" customWidth="1"/>
    <col min="8467" max="8467" width="6.25" style="212" customWidth="1"/>
    <col min="8468" max="8468" width="4.875" style="212" customWidth="1"/>
    <col min="8469" max="8469" width="5.75" style="212" customWidth="1"/>
    <col min="8470" max="8471" width="5" style="212" customWidth="1"/>
    <col min="8472" max="8472" width="5.75" style="212" customWidth="1"/>
    <col min="8473" max="8473" width="5.25" style="212" customWidth="1"/>
    <col min="8474" max="8474" width="6.5" style="212" customWidth="1"/>
    <col min="8475" max="8475" width="6" style="212" customWidth="1"/>
    <col min="8476" max="8476" width="5.75" style="212" customWidth="1"/>
    <col min="8477" max="8477" width="5.5" style="212" customWidth="1"/>
    <col min="8478" max="8478" width="5" style="212" customWidth="1"/>
    <col min="8479" max="8481" width="5.75" style="212" customWidth="1"/>
    <col min="8482" max="8482" width="5" style="212" customWidth="1"/>
    <col min="8483" max="8483" width="6.25" style="212" customWidth="1"/>
    <col min="8484" max="8490" width="5.75" style="212" customWidth="1"/>
    <col min="8491" max="8704" width="8.75" style="212"/>
    <col min="8705" max="8705" width="9.25" style="212" customWidth="1"/>
    <col min="8706" max="8706" width="8.25" style="212" bestFit="1" customWidth="1"/>
    <col min="8707" max="8707" width="7.75" style="212" bestFit="1" customWidth="1"/>
    <col min="8708" max="8709" width="8.25" style="212" customWidth="1"/>
    <col min="8710" max="8710" width="5.75" style="212" bestFit="1" customWidth="1"/>
    <col min="8711" max="8711" width="4.875" style="212" customWidth="1"/>
    <col min="8712" max="8713" width="6.25" style="212" customWidth="1"/>
    <col min="8714" max="8714" width="4.25" style="212" customWidth="1"/>
    <col min="8715" max="8715" width="8.75" style="212" customWidth="1"/>
    <col min="8716" max="8716" width="6.25" style="212" customWidth="1"/>
    <col min="8717" max="8717" width="5.75" style="212" customWidth="1"/>
    <col min="8718" max="8718" width="5.25" style="212" customWidth="1"/>
    <col min="8719" max="8719" width="5.75" style="212" customWidth="1"/>
    <col min="8720" max="8720" width="8.875" style="212" customWidth="1"/>
    <col min="8721" max="8721" width="6.25" style="212" customWidth="1"/>
    <col min="8722" max="8722" width="5" style="212" customWidth="1"/>
    <col min="8723" max="8723" width="6.25" style="212" customWidth="1"/>
    <col min="8724" max="8724" width="4.875" style="212" customWidth="1"/>
    <col min="8725" max="8725" width="5.75" style="212" customWidth="1"/>
    <col min="8726" max="8727" width="5" style="212" customWidth="1"/>
    <col min="8728" max="8728" width="5.75" style="212" customWidth="1"/>
    <col min="8729" max="8729" width="5.25" style="212" customWidth="1"/>
    <col min="8730" max="8730" width="6.5" style="212" customWidth="1"/>
    <col min="8731" max="8731" width="6" style="212" customWidth="1"/>
    <col min="8732" max="8732" width="5.75" style="212" customWidth="1"/>
    <col min="8733" max="8733" width="5.5" style="212" customWidth="1"/>
    <col min="8734" max="8734" width="5" style="212" customWidth="1"/>
    <col min="8735" max="8737" width="5.75" style="212" customWidth="1"/>
    <col min="8738" max="8738" width="5" style="212" customWidth="1"/>
    <col min="8739" max="8739" width="6.25" style="212" customWidth="1"/>
    <col min="8740" max="8746" width="5.75" style="212" customWidth="1"/>
    <col min="8747" max="8960" width="8.75" style="212"/>
    <col min="8961" max="8961" width="9.25" style="212" customWidth="1"/>
    <col min="8962" max="8962" width="8.25" style="212" bestFit="1" customWidth="1"/>
    <col min="8963" max="8963" width="7.75" style="212" bestFit="1" customWidth="1"/>
    <col min="8964" max="8965" width="8.25" style="212" customWidth="1"/>
    <col min="8966" max="8966" width="5.75" style="212" bestFit="1" customWidth="1"/>
    <col min="8967" max="8967" width="4.875" style="212" customWidth="1"/>
    <col min="8968" max="8969" width="6.25" style="212" customWidth="1"/>
    <col min="8970" max="8970" width="4.25" style="212" customWidth="1"/>
    <col min="8971" max="8971" width="8.75" style="212" customWidth="1"/>
    <col min="8972" max="8972" width="6.25" style="212" customWidth="1"/>
    <col min="8973" max="8973" width="5.75" style="212" customWidth="1"/>
    <col min="8974" max="8974" width="5.25" style="212" customWidth="1"/>
    <col min="8975" max="8975" width="5.75" style="212" customWidth="1"/>
    <col min="8976" max="8976" width="8.875" style="212" customWidth="1"/>
    <col min="8977" max="8977" width="6.25" style="212" customWidth="1"/>
    <col min="8978" max="8978" width="5" style="212" customWidth="1"/>
    <col min="8979" max="8979" width="6.25" style="212" customWidth="1"/>
    <col min="8980" max="8980" width="4.875" style="212" customWidth="1"/>
    <col min="8981" max="8981" width="5.75" style="212" customWidth="1"/>
    <col min="8982" max="8983" width="5" style="212" customWidth="1"/>
    <col min="8984" max="8984" width="5.75" style="212" customWidth="1"/>
    <col min="8985" max="8985" width="5.25" style="212" customWidth="1"/>
    <col min="8986" max="8986" width="6.5" style="212" customWidth="1"/>
    <col min="8987" max="8987" width="6" style="212" customWidth="1"/>
    <col min="8988" max="8988" width="5.75" style="212" customWidth="1"/>
    <col min="8989" max="8989" width="5.5" style="212" customWidth="1"/>
    <col min="8990" max="8990" width="5" style="212" customWidth="1"/>
    <col min="8991" max="8993" width="5.75" style="212" customWidth="1"/>
    <col min="8994" max="8994" width="5" style="212" customWidth="1"/>
    <col min="8995" max="8995" width="6.25" style="212" customWidth="1"/>
    <col min="8996" max="9002" width="5.75" style="212" customWidth="1"/>
    <col min="9003" max="9216" width="8.75" style="212"/>
    <col min="9217" max="9217" width="9.25" style="212" customWidth="1"/>
    <col min="9218" max="9218" width="8.25" style="212" bestFit="1" customWidth="1"/>
    <col min="9219" max="9219" width="7.75" style="212" bestFit="1" customWidth="1"/>
    <col min="9220" max="9221" width="8.25" style="212" customWidth="1"/>
    <col min="9222" max="9222" width="5.75" style="212" bestFit="1" customWidth="1"/>
    <col min="9223" max="9223" width="4.875" style="212" customWidth="1"/>
    <col min="9224" max="9225" width="6.25" style="212" customWidth="1"/>
    <col min="9226" max="9226" width="4.25" style="212" customWidth="1"/>
    <col min="9227" max="9227" width="8.75" style="212" customWidth="1"/>
    <col min="9228" max="9228" width="6.25" style="212" customWidth="1"/>
    <col min="9229" max="9229" width="5.75" style="212" customWidth="1"/>
    <col min="9230" max="9230" width="5.25" style="212" customWidth="1"/>
    <col min="9231" max="9231" width="5.75" style="212" customWidth="1"/>
    <col min="9232" max="9232" width="8.875" style="212" customWidth="1"/>
    <col min="9233" max="9233" width="6.25" style="212" customWidth="1"/>
    <col min="9234" max="9234" width="5" style="212" customWidth="1"/>
    <col min="9235" max="9235" width="6.25" style="212" customWidth="1"/>
    <col min="9236" max="9236" width="4.875" style="212" customWidth="1"/>
    <col min="9237" max="9237" width="5.75" style="212" customWidth="1"/>
    <col min="9238" max="9239" width="5" style="212" customWidth="1"/>
    <col min="9240" max="9240" width="5.75" style="212" customWidth="1"/>
    <col min="9241" max="9241" width="5.25" style="212" customWidth="1"/>
    <col min="9242" max="9242" width="6.5" style="212" customWidth="1"/>
    <col min="9243" max="9243" width="6" style="212" customWidth="1"/>
    <col min="9244" max="9244" width="5.75" style="212" customWidth="1"/>
    <col min="9245" max="9245" width="5.5" style="212" customWidth="1"/>
    <col min="9246" max="9246" width="5" style="212" customWidth="1"/>
    <col min="9247" max="9249" width="5.75" style="212" customWidth="1"/>
    <col min="9250" max="9250" width="5" style="212" customWidth="1"/>
    <col min="9251" max="9251" width="6.25" style="212" customWidth="1"/>
    <col min="9252" max="9258" width="5.75" style="212" customWidth="1"/>
    <col min="9259" max="9472" width="8.75" style="212"/>
    <col min="9473" max="9473" width="9.25" style="212" customWidth="1"/>
    <col min="9474" max="9474" width="8.25" style="212" bestFit="1" customWidth="1"/>
    <col min="9475" max="9475" width="7.75" style="212" bestFit="1" customWidth="1"/>
    <col min="9476" max="9477" width="8.25" style="212" customWidth="1"/>
    <col min="9478" max="9478" width="5.75" style="212" bestFit="1" customWidth="1"/>
    <col min="9479" max="9479" width="4.875" style="212" customWidth="1"/>
    <col min="9480" max="9481" width="6.25" style="212" customWidth="1"/>
    <col min="9482" max="9482" width="4.25" style="212" customWidth="1"/>
    <col min="9483" max="9483" width="8.75" style="212" customWidth="1"/>
    <col min="9484" max="9484" width="6.25" style="212" customWidth="1"/>
    <col min="9485" max="9485" width="5.75" style="212" customWidth="1"/>
    <col min="9486" max="9486" width="5.25" style="212" customWidth="1"/>
    <col min="9487" max="9487" width="5.75" style="212" customWidth="1"/>
    <col min="9488" max="9488" width="8.875" style="212" customWidth="1"/>
    <col min="9489" max="9489" width="6.25" style="212" customWidth="1"/>
    <col min="9490" max="9490" width="5" style="212" customWidth="1"/>
    <col min="9491" max="9491" width="6.25" style="212" customWidth="1"/>
    <col min="9492" max="9492" width="4.875" style="212" customWidth="1"/>
    <col min="9493" max="9493" width="5.75" style="212" customWidth="1"/>
    <col min="9494" max="9495" width="5" style="212" customWidth="1"/>
    <col min="9496" max="9496" width="5.75" style="212" customWidth="1"/>
    <col min="9497" max="9497" width="5.25" style="212" customWidth="1"/>
    <col min="9498" max="9498" width="6.5" style="212" customWidth="1"/>
    <col min="9499" max="9499" width="6" style="212" customWidth="1"/>
    <col min="9500" max="9500" width="5.75" style="212" customWidth="1"/>
    <col min="9501" max="9501" width="5.5" style="212" customWidth="1"/>
    <col min="9502" max="9502" width="5" style="212" customWidth="1"/>
    <col min="9503" max="9505" width="5.75" style="212" customWidth="1"/>
    <col min="9506" max="9506" width="5" style="212" customWidth="1"/>
    <col min="9507" max="9507" width="6.25" style="212" customWidth="1"/>
    <col min="9508" max="9514" width="5.75" style="212" customWidth="1"/>
    <col min="9515" max="9728" width="8.75" style="212"/>
    <col min="9729" max="9729" width="9.25" style="212" customWidth="1"/>
    <col min="9730" max="9730" width="8.25" style="212" bestFit="1" customWidth="1"/>
    <col min="9731" max="9731" width="7.75" style="212" bestFit="1" customWidth="1"/>
    <col min="9732" max="9733" width="8.25" style="212" customWidth="1"/>
    <col min="9734" max="9734" width="5.75" style="212" bestFit="1" customWidth="1"/>
    <col min="9735" max="9735" width="4.875" style="212" customWidth="1"/>
    <col min="9736" max="9737" width="6.25" style="212" customWidth="1"/>
    <col min="9738" max="9738" width="4.25" style="212" customWidth="1"/>
    <col min="9739" max="9739" width="8.75" style="212" customWidth="1"/>
    <col min="9740" max="9740" width="6.25" style="212" customWidth="1"/>
    <col min="9741" max="9741" width="5.75" style="212" customWidth="1"/>
    <col min="9742" max="9742" width="5.25" style="212" customWidth="1"/>
    <col min="9743" max="9743" width="5.75" style="212" customWidth="1"/>
    <col min="9744" max="9744" width="8.875" style="212" customWidth="1"/>
    <col min="9745" max="9745" width="6.25" style="212" customWidth="1"/>
    <col min="9746" max="9746" width="5" style="212" customWidth="1"/>
    <col min="9747" max="9747" width="6.25" style="212" customWidth="1"/>
    <col min="9748" max="9748" width="4.875" style="212" customWidth="1"/>
    <col min="9749" max="9749" width="5.75" style="212" customWidth="1"/>
    <col min="9750" max="9751" width="5" style="212" customWidth="1"/>
    <col min="9752" max="9752" width="5.75" style="212" customWidth="1"/>
    <col min="9753" max="9753" width="5.25" style="212" customWidth="1"/>
    <col min="9754" max="9754" width="6.5" style="212" customWidth="1"/>
    <col min="9755" max="9755" width="6" style="212" customWidth="1"/>
    <col min="9756" max="9756" width="5.75" style="212" customWidth="1"/>
    <col min="9757" max="9757" width="5.5" style="212" customWidth="1"/>
    <col min="9758" max="9758" width="5" style="212" customWidth="1"/>
    <col min="9759" max="9761" width="5.75" style="212" customWidth="1"/>
    <col min="9762" max="9762" width="5" style="212" customWidth="1"/>
    <col min="9763" max="9763" width="6.25" style="212" customWidth="1"/>
    <col min="9764" max="9770" width="5.75" style="212" customWidth="1"/>
    <col min="9771" max="9984" width="8.75" style="212"/>
    <col min="9985" max="9985" width="9.25" style="212" customWidth="1"/>
    <col min="9986" max="9986" width="8.25" style="212" bestFit="1" customWidth="1"/>
    <col min="9987" max="9987" width="7.75" style="212" bestFit="1" customWidth="1"/>
    <col min="9988" max="9989" width="8.25" style="212" customWidth="1"/>
    <col min="9990" max="9990" width="5.75" style="212" bestFit="1" customWidth="1"/>
    <col min="9991" max="9991" width="4.875" style="212" customWidth="1"/>
    <col min="9992" max="9993" width="6.25" style="212" customWidth="1"/>
    <col min="9994" max="9994" width="4.25" style="212" customWidth="1"/>
    <col min="9995" max="9995" width="8.75" style="212" customWidth="1"/>
    <col min="9996" max="9996" width="6.25" style="212" customWidth="1"/>
    <col min="9997" max="9997" width="5.75" style="212" customWidth="1"/>
    <col min="9998" max="9998" width="5.25" style="212" customWidth="1"/>
    <col min="9999" max="9999" width="5.75" style="212" customWidth="1"/>
    <col min="10000" max="10000" width="8.875" style="212" customWidth="1"/>
    <col min="10001" max="10001" width="6.25" style="212" customWidth="1"/>
    <col min="10002" max="10002" width="5" style="212" customWidth="1"/>
    <col min="10003" max="10003" width="6.25" style="212" customWidth="1"/>
    <col min="10004" max="10004" width="4.875" style="212" customWidth="1"/>
    <col min="10005" max="10005" width="5.75" style="212" customWidth="1"/>
    <col min="10006" max="10007" width="5" style="212" customWidth="1"/>
    <col min="10008" max="10008" width="5.75" style="212" customWidth="1"/>
    <col min="10009" max="10009" width="5.25" style="212" customWidth="1"/>
    <col min="10010" max="10010" width="6.5" style="212" customWidth="1"/>
    <col min="10011" max="10011" width="6" style="212" customWidth="1"/>
    <col min="10012" max="10012" width="5.75" style="212" customWidth="1"/>
    <col min="10013" max="10013" width="5.5" style="212" customWidth="1"/>
    <col min="10014" max="10014" width="5" style="212" customWidth="1"/>
    <col min="10015" max="10017" width="5.75" style="212" customWidth="1"/>
    <col min="10018" max="10018" width="5" style="212" customWidth="1"/>
    <col min="10019" max="10019" width="6.25" style="212" customWidth="1"/>
    <col min="10020" max="10026" width="5.75" style="212" customWidth="1"/>
    <col min="10027" max="10240" width="8.75" style="212"/>
    <col min="10241" max="10241" width="9.25" style="212" customWidth="1"/>
    <col min="10242" max="10242" width="8.25" style="212" bestFit="1" customWidth="1"/>
    <col min="10243" max="10243" width="7.75" style="212" bestFit="1" customWidth="1"/>
    <col min="10244" max="10245" width="8.25" style="212" customWidth="1"/>
    <col min="10246" max="10246" width="5.75" style="212" bestFit="1" customWidth="1"/>
    <col min="10247" max="10247" width="4.875" style="212" customWidth="1"/>
    <col min="10248" max="10249" width="6.25" style="212" customWidth="1"/>
    <col min="10250" max="10250" width="4.25" style="212" customWidth="1"/>
    <col min="10251" max="10251" width="8.75" style="212" customWidth="1"/>
    <col min="10252" max="10252" width="6.25" style="212" customWidth="1"/>
    <col min="10253" max="10253" width="5.75" style="212" customWidth="1"/>
    <col min="10254" max="10254" width="5.25" style="212" customWidth="1"/>
    <col min="10255" max="10255" width="5.75" style="212" customWidth="1"/>
    <col min="10256" max="10256" width="8.875" style="212" customWidth="1"/>
    <col min="10257" max="10257" width="6.25" style="212" customWidth="1"/>
    <col min="10258" max="10258" width="5" style="212" customWidth="1"/>
    <col min="10259" max="10259" width="6.25" style="212" customWidth="1"/>
    <col min="10260" max="10260" width="4.875" style="212" customWidth="1"/>
    <col min="10261" max="10261" width="5.75" style="212" customWidth="1"/>
    <col min="10262" max="10263" width="5" style="212" customWidth="1"/>
    <col min="10264" max="10264" width="5.75" style="212" customWidth="1"/>
    <col min="10265" max="10265" width="5.25" style="212" customWidth="1"/>
    <col min="10266" max="10266" width="6.5" style="212" customWidth="1"/>
    <col min="10267" max="10267" width="6" style="212" customWidth="1"/>
    <col min="10268" max="10268" width="5.75" style="212" customWidth="1"/>
    <col min="10269" max="10269" width="5.5" style="212" customWidth="1"/>
    <col min="10270" max="10270" width="5" style="212" customWidth="1"/>
    <col min="10271" max="10273" width="5.75" style="212" customWidth="1"/>
    <col min="10274" max="10274" width="5" style="212" customWidth="1"/>
    <col min="10275" max="10275" width="6.25" style="212" customWidth="1"/>
    <col min="10276" max="10282" width="5.75" style="212" customWidth="1"/>
    <col min="10283" max="10496" width="8.75" style="212"/>
    <col min="10497" max="10497" width="9.25" style="212" customWidth="1"/>
    <col min="10498" max="10498" width="8.25" style="212" bestFit="1" customWidth="1"/>
    <col min="10499" max="10499" width="7.75" style="212" bestFit="1" customWidth="1"/>
    <col min="10500" max="10501" width="8.25" style="212" customWidth="1"/>
    <col min="10502" max="10502" width="5.75" style="212" bestFit="1" customWidth="1"/>
    <col min="10503" max="10503" width="4.875" style="212" customWidth="1"/>
    <col min="10504" max="10505" width="6.25" style="212" customWidth="1"/>
    <col min="10506" max="10506" width="4.25" style="212" customWidth="1"/>
    <col min="10507" max="10507" width="8.75" style="212" customWidth="1"/>
    <col min="10508" max="10508" width="6.25" style="212" customWidth="1"/>
    <col min="10509" max="10509" width="5.75" style="212" customWidth="1"/>
    <col min="10510" max="10510" width="5.25" style="212" customWidth="1"/>
    <col min="10511" max="10511" width="5.75" style="212" customWidth="1"/>
    <col min="10512" max="10512" width="8.875" style="212" customWidth="1"/>
    <col min="10513" max="10513" width="6.25" style="212" customWidth="1"/>
    <col min="10514" max="10514" width="5" style="212" customWidth="1"/>
    <col min="10515" max="10515" width="6.25" style="212" customWidth="1"/>
    <col min="10516" max="10516" width="4.875" style="212" customWidth="1"/>
    <col min="10517" max="10517" width="5.75" style="212" customWidth="1"/>
    <col min="10518" max="10519" width="5" style="212" customWidth="1"/>
    <col min="10520" max="10520" width="5.75" style="212" customWidth="1"/>
    <col min="10521" max="10521" width="5.25" style="212" customWidth="1"/>
    <col min="10522" max="10522" width="6.5" style="212" customWidth="1"/>
    <col min="10523" max="10523" width="6" style="212" customWidth="1"/>
    <col min="10524" max="10524" width="5.75" style="212" customWidth="1"/>
    <col min="10525" max="10525" width="5.5" style="212" customWidth="1"/>
    <col min="10526" max="10526" width="5" style="212" customWidth="1"/>
    <col min="10527" max="10529" width="5.75" style="212" customWidth="1"/>
    <col min="10530" max="10530" width="5" style="212" customWidth="1"/>
    <col min="10531" max="10531" width="6.25" style="212" customWidth="1"/>
    <col min="10532" max="10538" width="5.75" style="212" customWidth="1"/>
    <col min="10539" max="10752" width="8.75" style="212"/>
    <col min="10753" max="10753" width="9.25" style="212" customWidth="1"/>
    <col min="10754" max="10754" width="8.25" style="212" bestFit="1" customWidth="1"/>
    <col min="10755" max="10755" width="7.75" style="212" bestFit="1" customWidth="1"/>
    <col min="10756" max="10757" width="8.25" style="212" customWidth="1"/>
    <col min="10758" max="10758" width="5.75" style="212" bestFit="1" customWidth="1"/>
    <col min="10759" max="10759" width="4.875" style="212" customWidth="1"/>
    <col min="10760" max="10761" width="6.25" style="212" customWidth="1"/>
    <col min="10762" max="10762" width="4.25" style="212" customWidth="1"/>
    <col min="10763" max="10763" width="8.75" style="212" customWidth="1"/>
    <col min="10764" max="10764" width="6.25" style="212" customWidth="1"/>
    <col min="10765" max="10765" width="5.75" style="212" customWidth="1"/>
    <col min="10766" max="10766" width="5.25" style="212" customWidth="1"/>
    <col min="10767" max="10767" width="5.75" style="212" customWidth="1"/>
    <col min="10768" max="10768" width="8.875" style="212" customWidth="1"/>
    <col min="10769" max="10769" width="6.25" style="212" customWidth="1"/>
    <col min="10770" max="10770" width="5" style="212" customWidth="1"/>
    <col min="10771" max="10771" width="6.25" style="212" customWidth="1"/>
    <col min="10772" max="10772" width="4.875" style="212" customWidth="1"/>
    <col min="10773" max="10773" width="5.75" style="212" customWidth="1"/>
    <col min="10774" max="10775" width="5" style="212" customWidth="1"/>
    <col min="10776" max="10776" width="5.75" style="212" customWidth="1"/>
    <col min="10777" max="10777" width="5.25" style="212" customWidth="1"/>
    <col min="10778" max="10778" width="6.5" style="212" customWidth="1"/>
    <col min="10779" max="10779" width="6" style="212" customWidth="1"/>
    <col min="10780" max="10780" width="5.75" style="212" customWidth="1"/>
    <col min="10781" max="10781" width="5.5" style="212" customWidth="1"/>
    <col min="10782" max="10782" width="5" style="212" customWidth="1"/>
    <col min="10783" max="10785" width="5.75" style="212" customWidth="1"/>
    <col min="10786" max="10786" width="5" style="212" customWidth="1"/>
    <col min="10787" max="10787" width="6.25" style="212" customWidth="1"/>
    <col min="10788" max="10794" width="5.75" style="212" customWidth="1"/>
    <col min="10795" max="11008" width="8.75" style="212"/>
    <col min="11009" max="11009" width="9.25" style="212" customWidth="1"/>
    <col min="11010" max="11010" width="8.25" style="212" bestFit="1" customWidth="1"/>
    <col min="11011" max="11011" width="7.75" style="212" bestFit="1" customWidth="1"/>
    <col min="11012" max="11013" width="8.25" style="212" customWidth="1"/>
    <col min="11014" max="11014" width="5.75" style="212" bestFit="1" customWidth="1"/>
    <col min="11015" max="11015" width="4.875" style="212" customWidth="1"/>
    <col min="11016" max="11017" width="6.25" style="212" customWidth="1"/>
    <col min="11018" max="11018" width="4.25" style="212" customWidth="1"/>
    <col min="11019" max="11019" width="8.75" style="212" customWidth="1"/>
    <col min="11020" max="11020" width="6.25" style="212" customWidth="1"/>
    <col min="11021" max="11021" width="5.75" style="212" customWidth="1"/>
    <col min="11022" max="11022" width="5.25" style="212" customWidth="1"/>
    <col min="11023" max="11023" width="5.75" style="212" customWidth="1"/>
    <col min="11024" max="11024" width="8.875" style="212" customWidth="1"/>
    <col min="11025" max="11025" width="6.25" style="212" customWidth="1"/>
    <col min="11026" max="11026" width="5" style="212" customWidth="1"/>
    <col min="11027" max="11027" width="6.25" style="212" customWidth="1"/>
    <col min="11028" max="11028" width="4.875" style="212" customWidth="1"/>
    <col min="11029" max="11029" width="5.75" style="212" customWidth="1"/>
    <col min="11030" max="11031" width="5" style="212" customWidth="1"/>
    <col min="11032" max="11032" width="5.75" style="212" customWidth="1"/>
    <col min="11033" max="11033" width="5.25" style="212" customWidth="1"/>
    <col min="11034" max="11034" width="6.5" style="212" customWidth="1"/>
    <col min="11035" max="11035" width="6" style="212" customWidth="1"/>
    <col min="11036" max="11036" width="5.75" style="212" customWidth="1"/>
    <col min="11037" max="11037" width="5.5" style="212" customWidth="1"/>
    <col min="11038" max="11038" width="5" style="212" customWidth="1"/>
    <col min="11039" max="11041" width="5.75" style="212" customWidth="1"/>
    <col min="11042" max="11042" width="5" style="212" customWidth="1"/>
    <col min="11043" max="11043" width="6.25" style="212" customWidth="1"/>
    <col min="11044" max="11050" width="5.75" style="212" customWidth="1"/>
    <col min="11051" max="11264" width="8.75" style="212"/>
    <col min="11265" max="11265" width="9.25" style="212" customWidth="1"/>
    <col min="11266" max="11266" width="8.25" style="212" bestFit="1" customWidth="1"/>
    <col min="11267" max="11267" width="7.75" style="212" bestFit="1" customWidth="1"/>
    <col min="11268" max="11269" width="8.25" style="212" customWidth="1"/>
    <col min="11270" max="11270" width="5.75" style="212" bestFit="1" customWidth="1"/>
    <col min="11271" max="11271" width="4.875" style="212" customWidth="1"/>
    <col min="11272" max="11273" width="6.25" style="212" customWidth="1"/>
    <col min="11274" max="11274" width="4.25" style="212" customWidth="1"/>
    <col min="11275" max="11275" width="8.75" style="212" customWidth="1"/>
    <col min="11276" max="11276" width="6.25" style="212" customWidth="1"/>
    <col min="11277" max="11277" width="5.75" style="212" customWidth="1"/>
    <col min="11278" max="11278" width="5.25" style="212" customWidth="1"/>
    <col min="11279" max="11279" width="5.75" style="212" customWidth="1"/>
    <col min="11280" max="11280" width="8.875" style="212" customWidth="1"/>
    <col min="11281" max="11281" width="6.25" style="212" customWidth="1"/>
    <col min="11282" max="11282" width="5" style="212" customWidth="1"/>
    <col min="11283" max="11283" width="6.25" style="212" customWidth="1"/>
    <col min="11284" max="11284" width="4.875" style="212" customWidth="1"/>
    <col min="11285" max="11285" width="5.75" style="212" customWidth="1"/>
    <col min="11286" max="11287" width="5" style="212" customWidth="1"/>
    <col min="11288" max="11288" width="5.75" style="212" customWidth="1"/>
    <col min="11289" max="11289" width="5.25" style="212" customWidth="1"/>
    <col min="11290" max="11290" width="6.5" style="212" customWidth="1"/>
    <col min="11291" max="11291" width="6" style="212" customWidth="1"/>
    <col min="11292" max="11292" width="5.75" style="212" customWidth="1"/>
    <col min="11293" max="11293" width="5.5" style="212" customWidth="1"/>
    <col min="11294" max="11294" width="5" style="212" customWidth="1"/>
    <col min="11295" max="11297" width="5.75" style="212" customWidth="1"/>
    <col min="11298" max="11298" width="5" style="212" customWidth="1"/>
    <col min="11299" max="11299" width="6.25" style="212" customWidth="1"/>
    <col min="11300" max="11306" width="5.75" style="212" customWidth="1"/>
    <col min="11307" max="11520" width="8.75" style="212"/>
    <col min="11521" max="11521" width="9.25" style="212" customWidth="1"/>
    <col min="11522" max="11522" width="8.25" style="212" bestFit="1" customWidth="1"/>
    <col min="11523" max="11523" width="7.75" style="212" bestFit="1" customWidth="1"/>
    <col min="11524" max="11525" width="8.25" style="212" customWidth="1"/>
    <col min="11526" max="11526" width="5.75" style="212" bestFit="1" customWidth="1"/>
    <col min="11527" max="11527" width="4.875" style="212" customWidth="1"/>
    <col min="11528" max="11529" width="6.25" style="212" customWidth="1"/>
    <col min="11530" max="11530" width="4.25" style="212" customWidth="1"/>
    <col min="11531" max="11531" width="8.75" style="212" customWidth="1"/>
    <col min="11532" max="11532" width="6.25" style="212" customWidth="1"/>
    <col min="11533" max="11533" width="5.75" style="212" customWidth="1"/>
    <col min="11534" max="11534" width="5.25" style="212" customWidth="1"/>
    <col min="11535" max="11535" width="5.75" style="212" customWidth="1"/>
    <col min="11536" max="11536" width="8.875" style="212" customWidth="1"/>
    <col min="11537" max="11537" width="6.25" style="212" customWidth="1"/>
    <col min="11538" max="11538" width="5" style="212" customWidth="1"/>
    <col min="11539" max="11539" width="6.25" style="212" customWidth="1"/>
    <col min="11540" max="11540" width="4.875" style="212" customWidth="1"/>
    <col min="11541" max="11541" width="5.75" style="212" customWidth="1"/>
    <col min="11542" max="11543" width="5" style="212" customWidth="1"/>
    <col min="11544" max="11544" width="5.75" style="212" customWidth="1"/>
    <col min="11545" max="11545" width="5.25" style="212" customWidth="1"/>
    <col min="11546" max="11546" width="6.5" style="212" customWidth="1"/>
    <col min="11547" max="11547" width="6" style="212" customWidth="1"/>
    <col min="11548" max="11548" width="5.75" style="212" customWidth="1"/>
    <col min="11549" max="11549" width="5.5" style="212" customWidth="1"/>
    <col min="11550" max="11550" width="5" style="212" customWidth="1"/>
    <col min="11551" max="11553" width="5.75" style="212" customWidth="1"/>
    <col min="11554" max="11554" width="5" style="212" customWidth="1"/>
    <col min="11555" max="11555" width="6.25" style="212" customWidth="1"/>
    <col min="11556" max="11562" width="5.75" style="212" customWidth="1"/>
    <col min="11563" max="11776" width="8.75" style="212"/>
    <col min="11777" max="11777" width="9.25" style="212" customWidth="1"/>
    <col min="11778" max="11778" width="8.25" style="212" bestFit="1" customWidth="1"/>
    <col min="11779" max="11779" width="7.75" style="212" bestFit="1" customWidth="1"/>
    <col min="11780" max="11781" width="8.25" style="212" customWidth="1"/>
    <col min="11782" max="11782" width="5.75" style="212" bestFit="1" customWidth="1"/>
    <col min="11783" max="11783" width="4.875" style="212" customWidth="1"/>
    <col min="11784" max="11785" width="6.25" style="212" customWidth="1"/>
    <col min="11786" max="11786" width="4.25" style="212" customWidth="1"/>
    <col min="11787" max="11787" width="8.75" style="212" customWidth="1"/>
    <col min="11788" max="11788" width="6.25" style="212" customWidth="1"/>
    <col min="11789" max="11789" width="5.75" style="212" customWidth="1"/>
    <col min="11790" max="11790" width="5.25" style="212" customWidth="1"/>
    <col min="11791" max="11791" width="5.75" style="212" customWidth="1"/>
    <col min="11792" max="11792" width="8.875" style="212" customWidth="1"/>
    <col min="11793" max="11793" width="6.25" style="212" customWidth="1"/>
    <col min="11794" max="11794" width="5" style="212" customWidth="1"/>
    <col min="11795" max="11795" width="6.25" style="212" customWidth="1"/>
    <col min="11796" max="11796" width="4.875" style="212" customWidth="1"/>
    <col min="11797" max="11797" width="5.75" style="212" customWidth="1"/>
    <col min="11798" max="11799" width="5" style="212" customWidth="1"/>
    <col min="11800" max="11800" width="5.75" style="212" customWidth="1"/>
    <col min="11801" max="11801" width="5.25" style="212" customWidth="1"/>
    <col min="11802" max="11802" width="6.5" style="212" customWidth="1"/>
    <col min="11803" max="11803" width="6" style="212" customWidth="1"/>
    <col min="11804" max="11804" width="5.75" style="212" customWidth="1"/>
    <col min="11805" max="11805" width="5.5" style="212" customWidth="1"/>
    <col min="11806" max="11806" width="5" style="212" customWidth="1"/>
    <col min="11807" max="11809" width="5.75" style="212" customWidth="1"/>
    <col min="11810" max="11810" width="5" style="212" customWidth="1"/>
    <col min="11811" max="11811" width="6.25" style="212" customWidth="1"/>
    <col min="11812" max="11818" width="5.75" style="212" customWidth="1"/>
    <col min="11819" max="12032" width="8.75" style="212"/>
    <col min="12033" max="12033" width="9.25" style="212" customWidth="1"/>
    <col min="12034" max="12034" width="8.25" style="212" bestFit="1" customWidth="1"/>
    <col min="12035" max="12035" width="7.75" style="212" bestFit="1" customWidth="1"/>
    <col min="12036" max="12037" width="8.25" style="212" customWidth="1"/>
    <col min="12038" max="12038" width="5.75" style="212" bestFit="1" customWidth="1"/>
    <col min="12039" max="12039" width="4.875" style="212" customWidth="1"/>
    <col min="12040" max="12041" width="6.25" style="212" customWidth="1"/>
    <col min="12042" max="12042" width="4.25" style="212" customWidth="1"/>
    <col min="12043" max="12043" width="8.75" style="212" customWidth="1"/>
    <col min="12044" max="12044" width="6.25" style="212" customWidth="1"/>
    <col min="12045" max="12045" width="5.75" style="212" customWidth="1"/>
    <col min="12046" max="12046" width="5.25" style="212" customWidth="1"/>
    <col min="12047" max="12047" width="5.75" style="212" customWidth="1"/>
    <col min="12048" max="12048" width="8.875" style="212" customWidth="1"/>
    <col min="12049" max="12049" width="6.25" style="212" customWidth="1"/>
    <col min="12050" max="12050" width="5" style="212" customWidth="1"/>
    <col min="12051" max="12051" width="6.25" style="212" customWidth="1"/>
    <col min="12052" max="12052" width="4.875" style="212" customWidth="1"/>
    <col min="12053" max="12053" width="5.75" style="212" customWidth="1"/>
    <col min="12054" max="12055" width="5" style="212" customWidth="1"/>
    <col min="12056" max="12056" width="5.75" style="212" customWidth="1"/>
    <col min="12057" max="12057" width="5.25" style="212" customWidth="1"/>
    <col min="12058" max="12058" width="6.5" style="212" customWidth="1"/>
    <col min="12059" max="12059" width="6" style="212" customWidth="1"/>
    <col min="12060" max="12060" width="5.75" style="212" customWidth="1"/>
    <col min="12061" max="12061" width="5.5" style="212" customWidth="1"/>
    <col min="12062" max="12062" width="5" style="212" customWidth="1"/>
    <col min="12063" max="12065" width="5.75" style="212" customWidth="1"/>
    <col min="12066" max="12066" width="5" style="212" customWidth="1"/>
    <col min="12067" max="12067" width="6.25" style="212" customWidth="1"/>
    <col min="12068" max="12074" width="5.75" style="212" customWidth="1"/>
    <col min="12075" max="12288" width="8.75" style="212"/>
    <col min="12289" max="12289" width="9.25" style="212" customWidth="1"/>
    <col min="12290" max="12290" width="8.25" style="212" bestFit="1" customWidth="1"/>
    <col min="12291" max="12291" width="7.75" style="212" bestFit="1" customWidth="1"/>
    <col min="12292" max="12293" width="8.25" style="212" customWidth="1"/>
    <col min="12294" max="12294" width="5.75" style="212" bestFit="1" customWidth="1"/>
    <col min="12295" max="12295" width="4.875" style="212" customWidth="1"/>
    <col min="12296" max="12297" width="6.25" style="212" customWidth="1"/>
    <col min="12298" max="12298" width="4.25" style="212" customWidth="1"/>
    <col min="12299" max="12299" width="8.75" style="212" customWidth="1"/>
    <col min="12300" max="12300" width="6.25" style="212" customWidth="1"/>
    <col min="12301" max="12301" width="5.75" style="212" customWidth="1"/>
    <col min="12302" max="12302" width="5.25" style="212" customWidth="1"/>
    <col min="12303" max="12303" width="5.75" style="212" customWidth="1"/>
    <col min="12304" max="12304" width="8.875" style="212" customWidth="1"/>
    <col min="12305" max="12305" width="6.25" style="212" customWidth="1"/>
    <col min="12306" max="12306" width="5" style="212" customWidth="1"/>
    <col min="12307" max="12307" width="6.25" style="212" customWidth="1"/>
    <col min="12308" max="12308" width="4.875" style="212" customWidth="1"/>
    <col min="12309" max="12309" width="5.75" style="212" customWidth="1"/>
    <col min="12310" max="12311" width="5" style="212" customWidth="1"/>
    <col min="12312" max="12312" width="5.75" style="212" customWidth="1"/>
    <col min="12313" max="12313" width="5.25" style="212" customWidth="1"/>
    <col min="12314" max="12314" width="6.5" style="212" customWidth="1"/>
    <col min="12315" max="12315" width="6" style="212" customWidth="1"/>
    <col min="12316" max="12316" width="5.75" style="212" customWidth="1"/>
    <col min="12317" max="12317" width="5.5" style="212" customWidth="1"/>
    <col min="12318" max="12318" width="5" style="212" customWidth="1"/>
    <col min="12319" max="12321" width="5.75" style="212" customWidth="1"/>
    <col min="12322" max="12322" width="5" style="212" customWidth="1"/>
    <col min="12323" max="12323" width="6.25" style="212" customWidth="1"/>
    <col min="12324" max="12330" width="5.75" style="212" customWidth="1"/>
    <col min="12331" max="12544" width="8.75" style="212"/>
    <col min="12545" max="12545" width="9.25" style="212" customWidth="1"/>
    <col min="12546" max="12546" width="8.25" style="212" bestFit="1" customWidth="1"/>
    <col min="12547" max="12547" width="7.75" style="212" bestFit="1" customWidth="1"/>
    <col min="12548" max="12549" width="8.25" style="212" customWidth="1"/>
    <col min="12550" max="12550" width="5.75" style="212" bestFit="1" customWidth="1"/>
    <col min="12551" max="12551" width="4.875" style="212" customWidth="1"/>
    <col min="12552" max="12553" width="6.25" style="212" customWidth="1"/>
    <col min="12554" max="12554" width="4.25" style="212" customWidth="1"/>
    <col min="12555" max="12555" width="8.75" style="212" customWidth="1"/>
    <col min="12556" max="12556" width="6.25" style="212" customWidth="1"/>
    <col min="12557" max="12557" width="5.75" style="212" customWidth="1"/>
    <col min="12558" max="12558" width="5.25" style="212" customWidth="1"/>
    <col min="12559" max="12559" width="5.75" style="212" customWidth="1"/>
    <col min="12560" max="12560" width="8.875" style="212" customWidth="1"/>
    <col min="12561" max="12561" width="6.25" style="212" customWidth="1"/>
    <col min="12562" max="12562" width="5" style="212" customWidth="1"/>
    <col min="12563" max="12563" width="6.25" style="212" customWidth="1"/>
    <col min="12564" max="12564" width="4.875" style="212" customWidth="1"/>
    <col min="12565" max="12565" width="5.75" style="212" customWidth="1"/>
    <col min="12566" max="12567" width="5" style="212" customWidth="1"/>
    <col min="12568" max="12568" width="5.75" style="212" customWidth="1"/>
    <col min="12569" max="12569" width="5.25" style="212" customWidth="1"/>
    <col min="12570" max="12570" width="6.5" style="212" customWidth="1"/>
    <col min="12571" max="12571" width="6" style="212" customWidth="1"/>
    <col min="12572" max="12572" width="5.75" style="212" customWidth="1"/>
    <col min="12573" max="12573" width="5.5" style="212" customWidth="1"/>
    <col min="12574" max="12574" width="5" style="212" customWidth="1"/>
    <col min="12575" max="12577" width="5.75" style="212" customWidth="1"/>
    <col min="12578" max="12578" width="5" style="212" customWidth="1"/>
    <col min="12579" max="12579" width="6.25" style="212" customWidth="1"/>
    <col min="12580" max="12586" width="5.75" style="212" customWidth="1"/>
    <col min="12587" max="12800" width="8.75" style="212"/>
    <col min="12801" max="12801" width="9.25" style="212" customWidth="1"/>
    <col min="12802" max="12802" width="8.25" style="212" bestFit="1" customWidth="1"/>
    <col min="12803" max="12803" width="7.75" style="212" bestFit="1" customWidth="1"/>
    <col min="12804" max="12805" width="8.25" style="212" customWidth="1"/>
    <col min="12806" max="12806" width="5.75" style="212" bestFit="1" customWidth="1"/>
    <col min="12807" max="12807" width="4.875" style="212" customWidth="1"/>
    <col min="12808" max="12809" width="6.25" style="212" customWidth="1"/>
    <col min="12810" max="12810" width="4.25" style="212" customWidth="1"/>
    <col min="12811" max="12811" width="8.75" style="212" customWidth="1"/>
    <col min="12812" max="12812" width="6.25" style="212" customWidth="1"/>
    <col min="12813" max="12813" width="5.75" style="212" customWidth="1"/>
    <col min="12814" max="12814" width="5.25" style="212" customWidth="1"/>
    <col min="12815" max="12815" width="5.75" style="212" customWidth="1"/>
    <col min="12816" max="12816" width="8.875" style="212" customWidth="1"/>
    <col min="12817" max="12817" width="6.25" style="212" customWidth="1"/>
    <col min="12818" max="12818" width="5" style="212" customWidth="1"/>
    <col min="12819" max="12819" width="6.25" style="212" customWidth="1"/>
    <col min="12820" max="12820" width="4.875" style="212" customWidth="1"/>
    <col min="12821" max="12821" width="5.75" style="212" customWidth="1"/>
    <col min="12822" max="12823" width="5" style="212" customWidth="1"/>
    <col min="12824" max="12824" width="5.75" style="212" customWidth="1"/>
    <col min="12825" max="12825" width="5.25" style="212" customWidth="1"/>
    <col min="12826" max="12826" width="6.5" style="212" customWidth="1"/>
    <col min="12827" max="12827" width="6" style="212" customWidth="1"/>
    <col min="12828" max="12828" width="5.75" style="212" customWidth="1"/>
    <col min="12829" max="12829" width="5.5" style="212" customWidth="1"/>
    <col min="12830" max="12830" width="5" style="212" customWidth="1"/>
    <col min="12831" max="12833" width="5.75" style="212" customWidth="1"/>
    <col min="12834" max="12834" width="5" style="212" customWidth="1"/>
    <col min="12835" max="12835" width="6.25" style="212" customWidth="1"/>
    <col min="12836" max="12842" width="5.75" style="212" customWidth="1"/>
    <col min="12843" max="13056" width="8.75" style="212"/>
    <col min="13057" max="13057" width="9.25" style="212" customWidth="1"/>
    <col min="13058" max="13058" width="8.25" style="212" bestFit="1" customWidth="1"/>
    <col min="13059" max="13059" width="7.75" style="212" bestFit="1" customWidth="1"/>
    <col min="13060" max="13061" width="8.25" style="212" customWidth="1"/>
    <col min="13062" max="13062" width="5.75" style="212" bestFit="1" customWidth="1"/>
    <col min="13063" max="13063" width="4.875" style="212" customWidth="1"/>
    <col min="13064" max="13065" width="6.25" style="212" customWidth="1"/>
    <col min="13066" max="13066" width="4.25" style="212" customWidth="1"/>
    <col min="13067" max="13067" width="8.75" style="212" customWidth="1"/>
    <col min="13068" max="13068" width="6.25" style="212" customWidth="1"/>
    <col min="13069" max="13069" width="5.75" style="212" customWidth="1"/>
    <col min="13070" max="13070" width="5.25" style="212" customWidth="1"/>
    <col min="13071" max="13071" width="5.75" style="212" customWidth="1"/>
    <col min="13072" max="13072" width="8.875" style="212" customWidth="1"/>
    <col min="13073" max="13073" width="6.25" style="212" customWidth="1"/>
    <col min="13074" max="13074" width="5" style="212" customWidth="1"/>
    <col min="13075" max="13075" width="6.25" style="212" customWidth="1"/>
    <col min="13076" max="13076" width="4.875" style="212" customWidth="1"/>
    <col min="13077" max="13077" width="5.75" style="212" customWidth="1"/>
    <col min="13078" max="13079" width="5" style="212" customWidth="1"/>
    <col min="13080" max="13080" width="5.75" style="212" customWidth="1"/>
    <col min="13081" max="13081" width="5.25" style="212" customWidth="1"/>
    <col min="13082" max="13082" width="6.5" style="212" customWidth="1"/>
    <col min="13083" max="13083" width="6" style="212" customWidth="1"/>
    <col min="13084" max="13084" width="5.75" style="212" customWidth="1"/>
    <col min="13085" max="13085" width="5.5" style="212" customWidth="1"/>
    <col min="13086" max="13086" width="5" style="212" customWidth="1"/>
    <col min="13087" max="13089" width="5.75" style="212" customWidth="1"/>
    <col min="13090" max="13090" width="5" style="212" customWidth="1"/>
    <col min="13091" max="13091" width="6.25" style="212" customWidth="1"/>
    <col min="13092" max="13098" width="5.75" style="212" customWidth="1"/>
    <col min="13099" max="13312" width="8.75" style="212"/>
    <col min="13313" max="13313" width="9.25" style="212" customWidth="1"/>
    <col min="13314" max="13314" width="8.25" style="212" bestFit="1" customWidth="1"/>
    <col min="13315" max="13315" width="7.75" style="212" bestFit="1" customWidth="1"/>
    <col min="13316" max="13317" width="8.25" style="212" customWidth="1"/>
    <col min="13318" max="13318" width="5.75" style="212" bestFit="1" customWidth="1"/>
    <col min="13319" max="13319" width="4.875" style="212" customWidth="1"/>
    <col min="13320" max="13321" width="6.25" style="212" customWidth="1"/>
    <col min="13322" max="13322" width="4.25" style="212" customWidth="1"/>
    <col min="13323" max="13323" width="8.75" style="212" customWidth="1"/>
    <col min="13324" max="13324" width="6.25" style="212" customWidth="1"/>
    <col min="13325" max="13325" width="5.75" style="212" customWidth="1"/>
    <col min="13326" max="13326" width="5.25" style="212" customWidth="1"/>
    <col min="13327" max="13327" width="5.75" style="212" customWidth="1"/>
    <col min="13328" max="13328" width="8.875" style="212" customWidth="1"/>
    <col min="13329" max="13329" width="6.25" style="212" customWidth="1"/>
    <col min="13330" max="13330" width="5" style="212" customWidth="1"/>
    <col min="13331" max="13331" width="6.25" style="212" customWidth="1"/>
    <col min="13332" max="13332" width="4.875" style="212" customWidth="1"/>
    <col min="13333" max="13333" width="5.75" style="212" customWidth="1"/>
    <col min="13334" max="13335" width="5" style="212" customWidth="1"/>
    <col min="13336" max="13336" width="5.75" style="212" customWidth="1"/>
    <col min="13337" max="13337" width="5.25" style="212" customWidth="1"/>
    <col min="13338" max="13338" width="6.5" style="212" customWidth="1"/>
    <col min="13339" max="13339" width="6" style="212" customWidth="1"/>
    <col min="13340" max="13340" width="5.75" style="212" customWidth="1"/>
    <col min="13341" max="13341" width="5.5" style="212" customWidth="1"/>
    <col min="13342" max="13342" width="5" style="212" customWidth="1"/>
    <col min="13343" max="13345" width="5.75" style="212" customWidth="1"/>
    <col min="13346" max="13346" width="5" style="212" customWidth="1"/>
    <col min="13347" max="13347" width="6.25" style="212" customWidth="1"/>
    <col min="13348" max="13354" width="5.75" style="212" customWidth="1"/>
    <col min="13355" max="13568" width="8.75" style="212"/>
    <col min="13569" max="13569" width="9.25" style="212" customWidth="1"/>
    <col min="13570" max="13570" width="8.25" style="212" bestFit="1" customWidth="1"/>
    <col min="13571" max="13571" width="7.75" style="212" bestFit="1" customWidth="1"/>
    <col min="13572" max="13573" width="8.25" style="212" customWidth="1"/>
    <col min="13574" max="13574" width="5.75" style="212" bestFit="1" customWidth="1"/>
    <col min="13575" max="13575" width="4.875" style="212" customWidth="1"/>
    <col min="13576" max="13577" width="6.25" style="212" customWidth="1"/>
    <col min="13578" max="13578" width="4.25" style="212" customWidth="1"/>
    <col min="13579" max="13579" width="8.75" style="212" customWidth="1"/>
    <col min="13580" max="13580" width="6.25" style="212" customWidth="1"/>
    <col min="13581" max="13581" width="5.75" style="212" customWidth="1"/>
    <col min="13582" max="13582" width="5.25" style="212" customWidth="1"/>
    <col min="13583" max="13583" width="5.75" style="212" customWidth="1"/>
    <col min="13584" max="13584" width="8.875" style="212" customWidth="1"/>
    <col min="13585" max="13585" width="6.25" style="212" customWidth="1"/>
    <col min="13586" max="13586" width="5" style="212" customWidth="1"/>
    <col min="13587" max="13587" width="6.25" style="212" customWidth="1"/>
    <col min="13588" max="13588" width="4.875" style="212" customWidth="1"/>
    <col min="13589" max="13589" width="5.75" style="212" customWidth="1"/>
    <col min="13590" max="13591" width="5" style="212" customWidth="1"/>
    <col min="13592" max="13592" width="5.75" style="212" customWidth="1"/>
    <col min="13593" max="13593" width="5.25" style="212" customWidth="1"/>
    <col min="13594" max="13594" width="6.5" style="212" customWidth="1"/>
    <col min="13595" max="13595" width="6" style="212" customWidth="1"/>
    <col min="13596" max="13596" width="5.75" style="212" customWidth="1"/>
    <col min="13597" max="13597" width="5.5" style="212" customWidth="1"/>
    <col min="13598" max="13598" width="5" style="212" customWidth="1"/>
    <col min="13599" max="13601" width="5.75" style="212" customWidth="1"/>
    <col min="13602" max="13602" width="5" style="212" customWidth="1"/>
    <col min="13603" max="13603" width="6.25" style="212" customWidth="1"/>
    <col min="13604" max="13610" width="5.75" style="212" customWidth="1"/>
    <col min="13611" max="13824" width="8.75" style="212"/>
    <col min="13825" max="13825" width="9.25" style="212" customWidth="1"/>
    <col min="13826" max="13826" width="8.25" style="212" bestFit="1" customWidth="1"/>
    <col min="13827" max="13827" width="7.75" style="212" bestFit="1" customWidth="1"/>
    <col min="13828" max="13829" width="8.25" style="212" customWidth="1"/>
    <col min="13830" max="13830" width="5.75" style="212" bestFit="1" customWidth="1"/>
    <col min="13831" max="13831" width="4.875" style="212" customWidth="1"/>
    <col min="13832" max="13833" width="6.25" style="212" customWidth="1"/>
    <col min="13834" max="13834" width="4.25" style="212" customWidth="1"/>
    <col min="13835" max="13835" width="8.75" style="212" customWidth="1"/>
    <col min="13836" max="13836" width="6.25" style="212" customWidth="1"/>
    <col min="13837" max="13837" width="5.75" style="212" customWidth="1"/>
    <col min="13838" max="13838" width="5.25" style="212" customWidth="1"/>
    <col min="13839" max="13839" width="5.75" style="212" customWidth="1"/>
    <col min="13840" max="13840" width="8.875" style="212" customWidth="1"/>
    <col min="13841" max="13841" width="6.25" style="212" customWidth="1"/>
    <col min="13842" max="13842" width="5" style="212" customWidth="1"/>
    <col min="13843" max="13843" width="6.25" style="212" customWidth="1"/>
    <col min="13844" max="13844" width="4.875" style="212" customWidth="1"/>
    <col min="13845" max="13845" width="5.75" style="212" customWidth="1"/>
    <col min="13846" max="13847" width="5" style="212" customWidth="1"/>
    <col min="13848" max="13848" width="5.75" style="212" customWidth="1"/>
    <col min="13849" max="13849" width="5.25" style="212" customWidth="1"/>
    <col min="13850" max="13850" width="6.5" style="212" customWidth="1"/>
    <col min="13851" max="13851" width="6" style="212" customWidth="1"/>
    <col min="13852" max="13852" width="5.75" style="212" customWidth="1"/>
    <col min="13853" max="13853" width="5.5" style="212" customWidth="1"/>
    <col min="13854" max="13854" width="5" style="212" customWidth="1"/>
    <col min="13855" max="13857" width="5.75" style="212" customWidth="1"/>
    <col min="13858" max="13858" width="5" style="212" customWidth="1"/>
    <col min="13859" max="13859" width="6.25" style="212" customWidth="1"/>
    <col min="13860" max="13866" width="5.75" style="212" customWidth="1"/>
    <col min="13867" max="14080" width="8.75" style="212"/>
    <col min="14081" max="14081" width="9.25" style="212" customWidth="1"/>
    <col min="14082" max="14082" width="8.25" style="212" bestFit="1" customWidth="1"/>
    <col min="14083" max="14083" width="7.75" style="212" bestFit="1" customWidth="1"/>
    <col min="14084" max="14085" width="8.25" style="212" customWidth="1"/>
    <col min="14086" max="14086" width="5.75" style="212" bestFit="1" customWidth="1"/>
    <col min="14087" max="14087" width="4.875" style="212" customWidth="1"/>
    <col min="14088" max="14089" width="6.25" style="212" customWidth="1"/>
    <col min="14090" max="14090" width="4.25" style="212" customWidth="1"/>
    <col min="14091" max="14091" width="8.75" style="212" customWidth="1"/>
    <col min="14092" max="14092" width="6.25" style="212" customWidth="1"/>
    <col min="14093" max="14093" width="5.75" style="212" customWidth="1"/>
    <col min="14094" max="14094" width="5.25" style="212" customWidth="1"/>
    <col min="14095" max="14095" width="5.75" style="212" customWidth="1"/>
    <col min="14096" max="14096" width="8.875" style="212" customWidth="1"/>
    <col min="14097" max="14097" width="6.25" style="212" customWidth="1"/>
    <col min="14098" max="14098" width="5" style="212" customWidth="1"/>
    <col min="14099" max="14099" width="6.25" style="212" customWidth="1"/>
    <col min="14100" max="14100" width="4.875" style="212" customWidth="1"/>
    <col min="14101" max="14101" width="5.75" style="212" customWidth="1"/>
    <col min="14102" max="14103" width="5" style="212" customWidth="1"/>
    <col min="14104" max="14104" width="5.75" style="212" customWidth="1"/>
    <col min="14105" max="14105" width="5.25" style="212" customWidth="1"/>
    <col min="14106" max="14106" width="6.5" style="212" customWidth="1"/>
    <col min="14107" max="14107" width="6" style="212" customWidth="1"/>
    <col min="14108" max="14108" width="5.75" style="212" customWidth="1"/>
    <col min="14109" max="14109" width="5.5" style="212" customWidth="1"/>
    <col min="14110" max="14110" width="5" style="212" customWidth="1"/>
    <col min="14111" max="14113" width="5.75" style="212" customWidth="1"/>
    <col min="14114" max="14114" width="5" style="212" customWidth="1"/>
    <col min="14115" max="14115" width="6.25" style="212" customWidth="1"/>
    <col min="14116" max="14122" width="5.75" style="212" customWidth="1"/>
    <col min="14123" max="14336" width="8.75" style="212"/>
    <col min="14337" max="14337" width="9.25" style="212" customWidth="1"/>
    <col min="14338" max="14338" width="8.25" style="212" bestFit="1" customWidth="1"/>
    <col min="14339" max="14339" width="7.75" style="212" bestFit="1" customWidth="1"/>
    <col min="14340" max="14341" width="8.25" style="212" customWidth="1"/>
    <col min="14342" max="14342" width="5.75" style="212" bestFit="1" customWidth="1"/>
    <col min="14343" max="14343" width="4.875" style="212" customWidth="1"/>
    <col min="14344" max="14345" width="6.25" style="212" customWidth="1"/>
    <col min="14346" max="14346" width="4.25" style="212" customWidth="1"/>
    <col min="14347" max="14347" width="8.75" style="212" customWidth="1"/>
    <col min="14348" max="14348" width="6.25" style="212" customWidth="1"/>
    <col min="14349" max="14349" width="5.75" style="212" customWidth="1"/>
    <col min="14350" max="14350" width="5.25" style="212" customWidth="1"/>
    <col min="14351" max="14351" width="5.75" style="212" customWidth="1"/>
    <col min="14352" max="14352" width="8.875" style="212" customWidth="1"/>
    <col min="14353" max="14353" width="6.25" style="212" customWidth="1"/>
    <col min="14354" max="14354" width="5" style="212" customWidth="1"/>
    <col min="14355" max="14355" width="6.25" style="212" customWidth="1"/>
    <col min="14356" max="14356" width="4.875" style="212" customWidth="1"/>
    <col min="14357" max="14357" width="5.75" style="212" customWidth="1"/>
    <col min="14358" max="14359" width="5" style="212" customWidth="1"/>
    <col min="14360" max="14360" width="5.75" style="212" customWidth="1"/>
    <col min="14361" max="14361" width="5.25" style="212" customWidth="1"/>
    <col min="14362" max="14362" width="6.5" style="212" customWidth="1"/>
    <col min="14363" max="14363" width="6" style="212" customWidth="1"/>
    <col min="14364" max="14364" width="5.75" style="212" customWidth="1"/>
    <col min="14365" max="14365" width="5.5" style="212" customWidth="1"/>
    <col min="14366" max="14366" width="5" style="212" customWidth="1"/>
    <col min="14367" max="14369" width="5.75" style="212" customWidth="1"/>
    <col min="14370" max="14370" width="5" style="212" customWidth="1"/>
    <col min="14371" max="14371" width="6.25" style="212" customWidth="1"/>
    <col min="14372" max="14378" width="5.75" style="212" customWidth="1"/>
    <col min="14379" max="14592" width="8.75" style="212"/>
    <col min="14593" max="14593" width="9.25" style="212" customWidth="1"/>
    <col min="14594" max="14594" width="8.25" style="212" bestFit="1" customWidth="1"/>
    <col min="14595" max="14595" width="7.75" style="212" bestFit="1" customWidth="1"/>
    <col min="14596" max="14597" width="8.25" style="212" customWidth="1"/>
    <col min="14598" max="14598" width="5.75" style="212" bestFit="1" customWidth="1"/>
    <col min="14599" max="14599" width="4.875" style="212" customWidth="1"/>
    <col min="14600" max="14601" width="6.25" style="212" customWidth="1"/>
    <col min="14602" max="14602" width="4.25" style="212" customWidth="1"/>
    <col min="14603" max="14603" width="8.75" style="212" customWidth="1"/>
    <col min="14604" max="14604" width="6.25" style="212" customWidth="1"/>
    <col min="14605" max="14605" width="5.75" style="212" customWidth="1"/>
    <col min="14606" max="14606" width="5.25" style="212" customWidth="1"/>
    <col min="14607" max="14607" width="5.75" style="212" customWidth="1"/>
    <col min="14608" max="14608" width="8.875" style="212" customWidth="1"/>
    <col min="14609" max="14609" width="6.25" style="212" customWidth="1"/>
    <col min="14610" max="14610" width="5" style="212" customWidth="1"/>
    <col min="14611" max="14611" width="6.25" style="212" customWidth="1"/>
    <col min="14612" max="14612" width="4.875" style="212" customWidth="1"/>
    <col min="14613" max="14613" width="5.75" style="212" customWidth="1"/>
    <col min="14614" max="14615" width="5" style="212" customWidth="1"/>
    <col min="14616" max="14616" width="5.75" style="212" customWidth="1"/>
    <col min="14617" max="14617" width="5.25" style="212" customWidth="1"/>
    <col min="14618" max="14618" width="6.5" style="212" customWidth="1"/>
    <col min="14619" max="14619" width="6" style="212" customWidth="1"/>
    <col min="14620" max="14620" width="5.75" style="212" customWidth="1"/>
    <col min="14621" max="14621" width="5.5" style="212" customWidth="1"/>
    <col min="14622" max="14622" width="5" style="212" customWidth="1"/>
    <col min="14623" max="14625" width="5.75" style="212" customWidth="1"/>
    <col min="14626" max="14626" width="5" style="212" customWidth="1"/>
    <col min="14627" max="14627" width="6.25" style="212" customWidth="1"/>
    <col min="14628" max="14634" width="5.75" style="212" customWidth="1"/>
    <col min="14635" max="14848" width="8.75" style="212"/>
    <col min="14849" max="14849" width="9.25" style="212" customWidth="1"/>
    <col min="14850" max="14850" width="8.25" style="212" bestFit="1" customWidth="1"/>
    <col min="14851" max="14851" width="7.75" style="212" bestFit="1" customWidth="1"/>
    <col min="14852" max="14853" width="8.25" style="212" customWidth="1"/>
    <col min="14854" max="14854" width="5.75" style="212" bestFit="1" customWidth="1"/>
    <col min="14855" max="14855" width="4.875" style="212" customWidth="1"/>
    <col min="14856" max="14857" width="6.25" style="212" customWidth="1"/>
    <col min="14858" max="14858" width="4.25" style="212" customWidth="1"/>
    <col min="14859" max="14859" width="8.75" style="212" customWidth="1"/>
    <col min="14860" max="14860" width="6.25" style="212" customWidth="1"/>
    <col min="14861" max="14861" width="5.75" style="212" customWidth="1"/>
    <col min="14862" max="14862" width="5.25" style="212" customWidth="1"/>
    <col min="14863" max="14863" width="5.75" style="212" customWidth="1"/>
    <col min="14864" max="14864" width="8.875" style="212" customWidth="1"/>
    <col min="14865" max="14865" width="6.25" style="212" customWidth="1"/>
    <col min="14866" max="14866" width="5" style="212" customWidth="1"/>
    <col min="14867" max="14867" width="6.25" style="212" customWidth="1"/>
    <col min="14868" max="14868" width="4.875" style="212" customWidth="1"/>
    <col min="14869" max="14869" width="5.75" style="212" customWidth="1"/>
    <col min="14870" max="14871" width="5" style="212" customWidth="1"/>
    <col min="14872" max="14872" width="5.75" style="212" customWidth="1"/>
    <col min="14873" max="14873" width="5.25" style="212" customWidth="1"/>
    <col min="14874" max="14874" width="6.5" style="212" customWidth="1"/>
    <col min="14875" max="14875" width="6" style="212" customWidth="1"/>
    <col min="14876" max="14876" width="5.75" style="212" customWidth="1"/>
    <col min="14877" max="14877" width="5.5" style="212" customWidth="1"/>
    <col min="14878" max="14878" width="5" style="212" customWidth="1"/>
    <col min="14879" max="14881" width="5.75" style="212" customWidth="1"/>
    <col min="14882" max="14882" width="5" style="212" customWidth="1"/>
    <col min="14883" max="14883" width="6.25" style="212" customWidth="1"/>
    <col min="14884" max="14890" width="5.75" style="212" customWidth="1"/>
    <col min="14891" max="15104" width="8.75" style="212"/>
    <col min="15105" max="15105" width="9.25" style="212" customWidth="1"/>
    <col min="15106" max="15106" width="8.25" style="212" bestFit="1" customWidth="1"/>
    <col min="15107" max="15107" width="7.75" style="212" bestFit="1" customWidth="1"/>
    <col min="15108" max="15109" width="8.25" style="212" customWidth="1"/>
    <col min="15110" max="15110" width="5.75" style="212" bestFit="1" customWidth="1"/>
    <col min="15111" max="15111" width="4.875" style="212" customWidth="1"/>
    <col min="15112" max="15113" width="6.25" style="212" customWidth="1"/>
    <col min="15114" max="15114" width="4.25" style="212" customWidth="1"/>
    <col min="15115" max="15115" width="8.75" style="212" customWidth="1"/>
    <col min="15116" max="15116" width="6.25" style="212" customWidth="1"/>
    <col min="15117" max="15117" width="5.75" style="212" customWidth="1"/>
    <col min="15118" max="15118" width="5.25" style="212" customWidth="1"/>
    <col min="15119" max="15119" width="5.75" style="212" customWidth="1"/>
    <col min="15120" max="15120" width="8.875" style="212" customWidth="1"/>
    <col min="15121" max="15121" width="6.25" style="212" customWidth="1"/>
    <col min="15122" max="15122" width="5" style="212" customWidth="1"/>
    <col min="15123" max="15123" width="6.25" style="212" customWidth="1"/>
    <col min="15124" max="15124" width="4.875" style="212" customWidth="1"/>
    <col min="15125" max="15125" width="5.75" style="212" customWidth="1"/>
    <col min="15126" max="15127" width="5" style="212" customWidth="1"/>
    <col min="15128" max="15128" width="5.75" style="212" customWidth="1"/>
    <col min="15129" max="15129" width="5.25" style="212" customWidth="1"/>
    <col min="15130" max="15130" width="6.5" style="212" customWidth="1"/>
    <col min="15131" max="15131" width="6" style="212" customWidth="1"/>
    <col min="15132" max="15132" width="5.75" style="212" customWidth="1"/>
    <col min="15133" max="15133" width="5.5" style="212" customWidth="1"/>
    <col min="15134" max="15134" width="5" style="212" customWidth="1"/>
    <col min="15135" max="15137" width="5.75" style="212" customWidth="1"/>
    <col min="15138" max="15138" width="5" style="212" customWidth="1"/>
    <col min="15139" max="15139" width="6.25" style="212" customWidth="1"/>
    <col min="15140" max="15146" width="5.75" style="212" customWidth="1"/>
    <col min="15147" max="15360" width="8.75" style="212"/>
    <col min="15361" max="15361" width="9.25" style="212" customWidth="1"/>
    <col min="15362" max="15362" width="8.25" style="212" bestFit="1" customWidth="1"/>
    <col min="15363" max="15363" width="7.75" style="212" bestFit="1" customWidth="1"/>
    <col min="15364" max="15365" width="8.25" style="212" customWidth="1"/>
    <col min="15366" max="15366" width="5.75" style="212" bestFit="1" customWidth="1"/>
    <col min="15367" max="15367" width="4.875" style="212" customWidth="1"/>
    <col min="15368" max="15369" width="6.25" style="212" customWidth="1"/>
    <col min="15370" max="15370" width="4.25" style="212" customWidth="1"/>
    <col min="15371" max="15371" width="8.75" style="212" customWidth="1"/>
    <col min="15372" max="15372" width="6.25" style="212" customWidth="1"/>
    <col min="15373" max="15373" width="5.75" style="212" customWidth="1"/>
    <col min="15374" max="15374" width="5.25" style="212" customWidth="1"/>
    <col min="15375" max="15375" width="5.75" style="212" customWidth="1"/>
    <col min="15376" max="15376" width="8.875" style="212" customWidth="1"/>
    <col min="15377" max="15377" width="6.25" style="212" customWidth="1"/>
    <col min="15378" max="15378" width="5" style="212" customWidth="1"/>
    <col min="15379" max="15379" width="6.25" style="212" customWidth="1"/>
    <col min="15380" max="15380" width="4.875" style="212" customWidth="1"/>
    <col min="15381" max="15381" width="5.75" style="212" customWidth="1"/>
    <col min="15382" max="15383" width="5" style="212" customWidth="1"/>
    <col min="15384" max="15384" width="5.75" style="212" customWidth="1"/>
    <col min="15385" max="15385" width="5.25" style="212" customWidth="1"/>
    <col min="15386" max="15386" width="6.5" style="212" customWidth="1"/>
    <col min="15387" max="15387" width="6" style="212" customWidth="1"/>
    <col min="15388" max="15388" width="5.75" style="212" customWidth="1"/>
    <col min="15389" max="15389" width="5.5" style="212" customWidth="1"/>
    <col min="15390" max="15390" width="5" style="212" customWidth="1"/>
    <col min="15391" max="15393" width="5.75" style="212" customWidth="1"/>
    <col min="15394" max="15394" width="5" style="212" customWidth="1"/>
    <col min="15395" max="15395" width="6.25" style="212" customWidth="1"/>
    <col min="15396" max="15402" width="5.75" style="212" customWidth="1"/>
    <col min="15403" max="15616" width="8.75" style="212"/>
    <col min="15617" max="15617" width="9.25" style="212" customWidth="1"/>
    <col min="15618" max="15618" width="8.25" style="212" bestFit="1" customWidth="1"/>
    <col min="15619" max="15619" width="7.75" style="212" bestFit="1" customWidth="1"/>
    <col min="15620" max="15621" width="8.25" style="212" customWidth="1"/>
    <col min="15622" max="15622" width="5.75" style="212" bestFit="1" customWidth="1"/>
    <col min="15623" max="15623" width="4.875" style="212" customWidth="1"/>
    <col min="15624" max="15625" width="6.25" style="212" customWidth="1"/>
    <col min="15626" max="15626" width="4.25" style="212" customWidth="1"/>
    <col min="15627" max="15627" width="8.75" style="212" customWidth="1"/>
    <col min="15628" max="15628" width="6.25" style="212" customWidth="1"/>
    <col min="15629" max="15629" width="5.75" style="212" customWidth="1"/>
    <col min="15630" max="15630" width="5.25" style="212" customWidth="1"/>
    <col min="15631" max="15631" width="5.75" style="212" customWidth="1"/>
    <col min="15632" max="15632" width="8.875" style="212" customWidth="1"/>
    <col min="15633" max="15633" width="6.25" style="212" customWidth="1"/>
    <col min="15634" max="15634" width="5" style="212" customWidth="1"/>
    <col min="15635" max="15635" width="6.25" style="212" customWidth="1"/>
    <col min="15636" max="15636" width="4.875" style="212" customWidth="1"/>
    <col min="15637" max="15637" width="5.75" style="212" customWidth="1"/>
    <col min="15638" max="15639" width="5" style="212" customWidth="1"/>
    <col min="15640" max="15640" width="5.75" style="212" customWidth="1"/>
    <col min="15641" max="15641" width="5.25" style="212" customWidth="1"/>
    <col min="15642" max="15642" width="6.5" style="212" customWidth="1"/>
    <col min="15643" max="15643" width="6" style="212" customWidth="1"/>
    <col min="15644" max="15644" width="5.75" style="212" customWidth="1"/>
    <col min="15645" max="15645" width="5.5" style="212" customWidth="1"/>
    <col min="15646" max="15646" width="5" style="212" customWidth="1"/>
    <col min="15647" max="15649" width="5.75" style="212" customWidth="1"/>
    <col min="15650" max="15650" width="5" style="212" customWidth="1"/>
    <col min="15651" max="15651" width="6.25" style="212" customWidth="1"/>
    <col min="15652" max="15658" width="5.75" style="212" customWidth="1"/>
    <col min="15659" max="15872" width="8.75" style="212"/>
    <col min="15873" max="15873" width="9.25" style="212" customWidth="1"/>
    <col min="15874" max="15874" width="8.25" style="212" bestFit="1" customWidth="1"/>
    <col min="15875" max="15875" width="7.75" style="212" bestFit="1" customWidth="1"/>
    <col min="15876" max="15877" width="8.25" style="212" customWidth="1"/>
    <col min="15878" max="15878" width="5.75" style="212" bestFit="1" customWidth="1"/>
    <col min="15879" max="15879" width="4.875" style="212" customWidth="1"/>
    <col min="15880" max="15881" width="6.25" style="212" customWidth="1"/>
    <col min="15882" max="15882" width="4.25" style="212" customWidth="1"/>
    <col min="15883" max="15883" width="8.75" style="212" customWidth="1"/>
    <col min="15884" max="15884" width="6.25" style="212" customWidth="1"/>
    <col min="15885" max="15885" width="5.75" style="212" customWidth="1"/>
    <col min="15886" max="15886" width="5.25" style="212" customWidth="1"/>
    <col min="15887" max="15887" width="5.75" style="212" customWidth="1"/>
    <col min="15888" max="15888" width="8.875" style="212" customWidth="1"/>
    <col min="15889" max="15889" width="6.25" style="212" customWidth="1"/>
    <col min="15890" max="15890" width="5" style="212" customWidth="1"/>
    <col min="15891" max="15891" width="6.25" style="212" customWidth="1"/>
    <col min="15892" max="15892" width="4.875" style="212" customWidth="1"/>
    <col min="15893" max="15893" width="5.75" style="212" customWidth="1"/>
    <col min="15894" max="15895" width="5" style="212" customWidth="1"/>
    <col min="15896" max="15896" width="5.75" style="212" customWidth="1"/>
    <col min="15897" max="15897" width="5.25" style="212" customWidth="1"/>
    <col min="15898" max="15898" width="6.5" style="212" customWidth="1"/>
    <col min="15899" max="15899" width="6" style="212" customWidth="1"/>
    <col min="15900" max="15900" width="5.75" style="212" customWidth="1"/>
    <col min="15901" max="15901" width="5.5" style="212" customWidth="1"/>
    <col min="15902" max="15902" width="5" style="212" customWidth="1"/>
    <col min="15903" max="15905" width="5.75" style="212" customWidth="1"/>
    <col min="15906" max="15906" width="5" style="212" customWidth="1"/>
    <col min="15907" max="15907" width="6.25" style="212" customWidth="1"/>
    <col min="15908" max="15914" width="5.75" style="212" customWidth="1"/>
    <col min="15915" max="16128" width="8.75" style="212"/>
    <col min="16129" max="16129" width="9.25" style="212" customWidth="1"/>
    <col min="16130" max="16130" width="8.25" style="212" bestFit="1" customWidth="1"/>
    <col min="16131" max="16131" width="7.75" style="212" bestFit="1" customWidth="1"/>
    <col min="16132" max="16133" width="8.25" style="212" customWidth="1"/>
    <col min="16134" max="16134" width="5.75" style="212" bestFit="1" customWidth="1"/>
    <col min="16135" max="16135" width="4.875" style="212" customWidth="1"/>
    <col min="16136" max="16137" width="6.25" style="212" customWidth="1"/>
    <col min="16138" max="16138" width="4.25" style="212" customWidth="1"/>
    <col min="16139" max="16139" width="8.75" style="212" customWidth="1"/>
    <col min="16140" max="16140" width="6.25" style="212" customWidth="1"/>
    <col min="16141" max="16141" width="5.75" style="212" customWidth="1"/>
    <col min="16142" max="16142" width="5.25" style="212" customWidth="1"/>
    <col min="16143" max="16143" width="5.75" style="212" customWidth="1"/>
    <col min="16144" max="16144" width="8.875" style="212" customWidth="1"/>
    <col min="16145" max="16145" width="6.25" style="212" customWidth="1"/>
    <col min="16146" max="16146" width="5" style="212" customWidth="1"/>
    <col min="16147" max="16147" width="6.25" style="212" customWidth="1"/>
    <col min="16148" max="16148" width="4.875" style="212" customWidth="1"/>
    <col min="16149" max="16149" width="5.75" style="212" customWidth="1"/>
    <col min="16150" max="16151" width="5" style="212" customWidth="1"/>
    <col min="16152" max="16152" width="5.75" style="212" customWidth="1"/>
    <col min="16153" max="16153" width="5.25" style="212" customWidth="1"/>
    <col min="16154" max="16154" width="6.5" style="212" customWidth="1"/>
    <col min="16155" max="16155" width="6" style="212" customWidth="1"/>
    <col min="16156" max="16156" width="5.75" style="212" customWidth="1"/>
    <col min="16157" max="16157" width="5.5" style="212" customWidth="1"/>
    <col min="16158" max="16158" width="5" style="212" customWidth="1"/>
    <col min="16159" max="16161" width="5.75" style="212" customWidth="1"/>
    <col min="16162" max="16162" width="5" style="212" customWidth="1"/>
    <col min="16163" max="16163" width="6.25" style="212" customWidth="1"/>
    <col min="16164" max="16170" width="5.75" style="212" customWidth="1"/>
    <col min="16171" max="16384" width="8.75" style="212"/>
  </cols>
  <sheetData>
    <row r="1" spans="1:35" s="143" customFormat="1" ht="21" customHeight="1" thickBot="1">
      <c r="A1" s="139" t="s">
        <v>533</v>
      </c>
      <c r="B1" s="416"/>
      <c r="C1" s="417"/>
      <c r="D1" s="140"/>
      <c r="E1" s="418" t="s">
        <v>534</v>
      </c>
      <c r="F1" s="419"/>
      <c r="G1" s="419"/>
      <c r="H1" s="420"/>
      <c r="I1" s="421"/>
      <c r="J1" s="422"/>
      <c r="K1" s="422"/>
      <c r="L1" s="422"/>
      <c r="M1" s="422"/>
      <c r="N1" s="422"/>
      <c r="O1" s="422"/>
      <c r="P1" s="422"/>
      <c r="Q1" s="422"/>
      <c r="R1" s="422"/>
      <c r="S1" s="422"/>
      <c r="T1" s="141"/>
      <c r="U1" s="141"/>
      <c r="V1" s="142"/>
    </row>
    <row r="2" spans="1:35" s="143" customFormat="1" ht="21" customHeight="1">
      <c r="A2" s="423" t="s">
        <v>535</v>
      </c>
      <c r="B2" s="424"/>
      <c r="C2" s="425"/>
      <c r="E2" s="429"/>
      <c r="F2" s="430"/>
      <c r="G2" s="430"/>
      <c r="H2" s="430"/>
      <c r="I2" s="430"/>
      <c r="J2" s="430"/>
      <c r="K2" s="430"/>
      <c r="L2" s="430"/>
      <c r="M2" s="430"/>
      <c r="N2" s="430"/>
      <c r="O2" s="430"/>
      <c r="P2" s="430"/>
      <c r="Q2" s="430"/>
      <c r="R2" s="430"/>
      <c r="S2" s="430"/>
      <c r="T2" s="430"/>
      <c r="U2" s="430"/>
      <c r="V2" s="431"/>
    </row>
    <row r="3" spans="1:35" s="143" customFormat="1" ht="21" customHeight="1" thickBot="1">
      <c r="A3" s="426"/>
      <c r="B3" s="427"/>
      <c r="C3" s="428"/>
      <c r="E3" s="432"/>
      <c r="F3" s="433"/>
      <c r="G3" s="433"/>
      <c r="H3" s="433"/>
      <c r="I3" s="433"/>
      <c r="J3" s="433"/>
      <c r="K3" s="433"/>
      <c r="L3" s="433"/>
      <c r="M3" s="433"/>
      <c r="N3" s="433"/>
      <c r="O3" s="433"/>
      <c r="P3" s="433"/>
      <c r="Q3" s="433"/>
      <c r="R3" s="433"/>
      <c r="S3" s="433"/>
      <c r="T3" s="433"/>
      <c r="U3" s="433"/>
      <c r="V3" s="434"/>
    </row>
    <row r="4" spans="1:35" s="140" customFormat="1" ht="15.75">
      <c r="A4" s="144"/>
    </row>
    <row r="5" spans="1:35" s="143" customFormat="1" ht="30.75">
      <c r="A5" s="145"/>
      <c r="G5" s="435" t="str">
        <f ca="1">"BẢNG SỐ LIỆU NHÂN SỰ NĂM HỌC"&amp;" "&amp;YEAR(TODAY())&amp;"-"&amp;YEAR(TODAY())+1</f>
        <v>BẢNG SỐ LIỆU NHÂN SỰ NĂM HỌC 2019-2020</v>
      </c>
      <c r="H5" s="435"/>
      <c r="I5" s="435"/>
      <c r="J5" s="435"/>
      <c r="K5" s="435"/>
      <c r="L5" s="435"/>
      <c r="M5" s="435"/>
      <c r="N5" s="435"/>
      <c r="O5" s="435"/>
      <c r="P5" s="435"/>
      <c r="Q5" s="435"/>
      <c r="R5" s="435"/>
      <c r="S5" s="435"/>
      <c r="T5" s="435"/>
      <c r="U5" s="435"/>
      <c r="V5" s="435"/>
      <c r="W5" s="435"/>
      <c r="X5" s="435"/>
      <c r="Y5" s="435"/>
      <c r="Z5" s="435"/>
      <c r="AA5" s="435"/>
      <c r="AB5" s="435"/>
      <c r="AC5" s="435"/>
      <c r="AD5" s="435"/>
    </row>
    <row r="6" spans="1:35" s="143" customFormat="1" ht="25.5" customHeight="1" thickBot="1">
      <c r="A6" s="410" t="s">
        <v>536</v>
      </c>
      <c r="B6" s="411"/>
      <c r="C6" s="146"/>
      <c r="G6" s="147"/>
      <c r="H6" s="147"/>
      <c r="I6" s="147"/>
      <c r="J6" s="147"/>
      <c r="K6" s="147"/>
      <c r="L6" s="147"/>
      <c r="M6" s="147"/>
      <c r="N6" s="147"/>
      <c r="O6" s="147"/>
      <c r="P6" s="147"/>
      <c r="Q6" s="147"/>
      <c r="R6" s="147"/>
      <c r="S6" s="147"/>
      <c r="T6" s="147"/>
      <c r="U6" s="147"/>
      <c r="V6" s="147"/>
      <c r="W6" s="147"/>
      <c r="X6" s="147"/>
      <c r="Y6" s="147"/>
      <c r="Z6" s="147"/>
      <c r="AA6" s="147"/>
      <c r="AB6" s="147"/>
      <c r="AC6" s="147"/>
      <c r="AD6" s="147"/>
    </row>
    <row r="7" spans="1:35" s="150" customFormat="1" ht="24" customHeight="1">
      <c r="A7" s="339" t="s">
        <v>537</v>
      </c>
      <c r="B7" s="413" t="s">
        <v>538</v>
      </c>
      <c r="C7" s="413"/>
      <c r="D7" s="414"/>
      <c r="E7" s="414"/>
      <c r="F7" s="415"/>
      <c r="G7" s="401" t="str">
        <f ca="1">"Số lớp dự kiến NH"&amp;" "&amp;YEAR(TODAY())&amp;"-"&amp;YEAR(TODAY())+1</f>
        <v>Số lớp dự kiến NH 2019-2020</v>
      </c>
      <c r="H7" s="404" t="s">
        <v>539</v>
      </c>
      <c r="I7" s="406" t="s">
        <v>540</v>
      </c>
      <c r="J7" s="406"/>
      <c r="K7" s="148"/>
      <c r="L7" s="382" t="s">
        <v>541</v>
      </c>
      <c r="M7" s="395"/>
      <c r="N7" s="397">
        <f>SUM($K$7:$K$10)</f>
        <v>0</v>
      </c>
      <c r="O7" s="398"/>
      <c r="P7" s="401" t="str">
        <f ca="1">"Số học sinh dự kiến NH"&amp;" "&amp;YEAR(TODAY())&amp;"-"&amp;YEAR(TODAY())+1</f>
        <v>Số học sinh dự kiến NH 2019-2020</v>
      </c>
      <c r="Q7" s="404" t="s">
        <v>539</v>
      </c>
      <c r="R7" s="406" t="s">
        <v>540</v>
      </c>
      <c r="S7" s="406"/>
      <c r="T7" s="149"/>
      <c r="U7" s="382" t="s">
        <v>542</v>
      </c>
      <c r="V7" s="385"/>
      <c r="W7" s="388">
        <f>SUM(T7:T10)</f>
        <v>0</v>
      </c>
      <c r="X7" s="389"/>
      <c r="Y7" s="392" t="s">
        <v>543</v>
      </c>
      <c r="Z7" s="393"/>
      <c r="AA7" s="393"/>
      <c r="AB7" s="393"/>
      <c r="AC7" s="393"/>
      <c r="AD7" s="393"/>
      <c r="AE7" s="393"/>
      <c r="AF7" s="393"/>
      <c r="AG7" s="393"/>
      <c r="AH7" s="394"/>
      <c r="AI7" s="356"/>
    </row>
    <row r="8" spans="1:35" s="150" customFormat="1" ht="29.25" customHeight="1">
      <c r="A8" s="339"/>
      <c r="B8" s="359" t="s">
        <v>544</v>
      </c>
      <c r="C8" s="359"/>
      <c r="D8" s="360" t="s">
        <v>545</v>
      </c>
      <c r="E8" s="360"/>
      <c r="F8" s="361" t="s">
        <v>546</v>
      </c>
      <c r="G8" s="402"/>
      <c r="H8" s="405"/>
      <c r="I8" s="379" t="s">
        <v>547</v>
      </c>
      <c r="J8" s="379"/>
      <c r="K8" s="151"/>
      <c r="L8" s="383"/>
      <c r="M8" s="396"/>
      <c r="N8" s="399"/>
      <c r="O8" s="400"/>
      <c r="P8" s="402"/>
      <c r="Q8" s="405"/>
      <c r="R8" s="379" t="s">
        <v>547</v>
      </c>
      <c r="S8" s="379"/>
      <c r="T8" s="152"/>
      <c r="U8" s="383"/>
      <c r="V8" s="386"/>
      <c r="W8" s="390"/>
      <c r="X8" s="391"/>
      <c r="Y8" s="436" t="s">
        <v>284</v>
      </c>
      <c r="Z8" s="359"/>
      <c r="AA8" s="359"/>
      <c r="AB8" s="437" t="s">
        <v>546</v>
      </c>
      <c r="AC8" s="360" t="s">
        <v>548</v>
      </c>
      <c r="AD8" s="360"/>
      <c r="AE8" s="360" t="s">
        <v>285</v>
      </c>
      <c r="AF8" s="360"/>
      <c r="AG8" s="360" t="s">
        <v>286</v>
      </c>
      <c r="AH8" s="378"/>
      <c r="AI8" s="357"/>
    </row>
    <row r="9" spans="1:35" s="150" customFormat="1" ht="24" customHeight="1">
      <c r="A9" s="339"/>
      <c r="B9" s="153">
        <v>1</v>
      </c>
      <c r="C9" s="153">
        <v>2</v>
      </c>
      <c r="D9" s="153">
        <v>1</v>
      </c>
      <c r="E9" s="153">
        <v>2</v>
      </c>
      <c r="F9" s="361"/>
      <c r="G9" s="402"/>
      <c r="H9" s="405"/>
      <c r="I9" s="379" t="s">
        <v>549</v>
      </c>
      <c r="J9" s="379"/>
      <c r="K9" s="151"/>
      <c r="L9" s="383"/>
      <c r="M9" s="396"/>
      <c r="N9" s="399"/>
      <c r="O9" s="400"/>
      <c r="P9" s="402"/>
      <c r="Q9" s="405"/>
      <c r="R9" s="379" t="s">
        <v>549</v>
      </c>
      <c r="S9" s="379"/>
      <c r="T9" s="152"/>
      <c r="U9" s="383"/>
      <c r="V9" s="386"/>
      <c r="W9" s="390"/>
      <c r="X9" s="391"/>
      <c r="Y9" s="436"/>
      <c r="Z9" s="359"/>
      <c r="AA9" s="359"/>
      <c r="AB9" s="437"/>
      <c r="AC9" s="360"/>
      <c r="AD9" s="360"/>
      <c r="AE9" s="360"/>
      <c r="AF9" s="360"/>
      <c r="AG9" s="360"/>
      <c r="AH9" s="378"/>
      <c r="AI9" s="357"/>
    </row>
    <row r="10" spans="1:35" s="159" customFormat="1" ht="32.25" customHeight="1">
      <c r="A10" s="339"/>
      <c r="B10" s="153" t="s">
        <v>550</v>
      </c>
      <c r="C10" s="153" t="s">
        <v>551</v>
      </c>
      <c r="D10" s="154" t="s">
        <v>552</v>
      </c>
      <c r="E10" s="154" t="s">
        <v>553</v>
      </c>
      <c r="F10" s="361"/>
      <c r="G10" s="402"/>
      <c r="H10" s="405"/>
      <c r="I10" s="379" t="s">
        <v>554</v>
      </c>
      <c r="J10" s="379"/>
      <c r="K10" s="151"/>
      <c r="L10" s="383"/>
      <c r="M10" s="396"/>
      <c r="N10" s="399"/>
      <c r="O10" s="400"/>
      <c r="P10" s="402"/>
      <c r="Q10" s="405"/>
      <c r="R10" s="379" t="s">
        <v>554</v>
      </c>
      <c r="S10" s="379"/>
      <c r="T10" s="152"/>
      <c r="U10" s="383"/>
      <c r="V10" s="387"/>
      <c r="W10" s="390"/>
      <c r="X10" s="391"/>
      <c r="Y10" s="155" t="s">
        <v>555</v>
      </c>
      <c r="Z10" s="156" t="s">
        <v>556</v>
      </c>
      <c r="AA10" s="380"/>
      <c r="AB10" s="437"/>
      <c r="AC10" s="157" t="s">
        <v>557</v>
      </c>
      <c r="AD10" s="153" t="s">
        <v>558</v>
      </c>
      <c r="AE10" s="157" t="s">
        <v>557</v>
      </c>
      <c r="AF10" s="153" t="s">
        <v>558</v>
      </c>
      <c r="AG10" s="157" t="s">
        <v>557</v>
      </c>
      <c r="AH10" s="158" t="s">
        <v>558</v>
      </c>
      <c r="AI10" s="357"/>
    </row>
    <row r="11" spans="1:35" s="170" customFormat="1" ht="26.25" thickBot="1">
      <c r="A11" s="412"/>
      <c r="B11" s="160"/>
      <c r="C11" s="160"/>
      <c r="D11" s="160"/>
      <c r="E11" s="160"/>
      <c r="F11" s="161">
        <f>COUNTA($B$11:$E$11)</f>
        <v>0</v>
      </c>
      <c r="G11" s="403"/>
      <c r="H11" s="162" t="s">
        <v>559</v>
      </c>
      <c r="I11" s="409"/>
      <c r="J11" s="409"/>
      <c r="K11" s="409"/>
      <c r="L11" s="384"/>
      <c r="M11" s="163"/>
      <c r="N11" s="407">
        <f>$I$11</f>
        <v>0</v>
      </c>
      <c r="O11" s="408"/>
      <c r="P11" s="403"/>
      <c r="Q11" s="162" t="s">
        <v>559</v>
      </c>
      <c r="R11" s="409"/>
      <c r="S11" s="409"/>
      <c r="T11" s="409"/>
      <c r="U11" s="384"/>
      <c r="V11" s="163"/>
      <c r="W11" s="407">
        <f>R11</f>
        <v>0</v>
      </c>
      <c r="X11" s="408"/>
      <c r="Y11" s="164"/>
      <c r="Z11" s="165"/>
      <c r="AA11" s="381"/>
      <c r="AB11" s="166">
        <f>SUM(Y11:AA11)</f>
        <v>0</v>
      </c>
      <c r="AC11" s="167">
        <f>IF(SUM($W$7:$X$11)&gt;0,IF(OR($B$11="x",$D$11="x"),2,1)+1,0)</f>
        <v>0</v>
      </c>
      <c r="AD11" s="167">
        <f>IF(SUM(W7:X11)&gt;0,IF(OR(SUM(M7:M11)&lt;&gt;0,SUM(V7:V11)&lt;&gt;0),2,1)+1,0)</f>
        <v>0</v>
      </c>
      <c r="AE11" s="167">
        <f>IF(AB11&gt;AC11,AB11-AC11,0)</f>
        <v>0</v>
      </c>
      <c r="AF11" s="168">
        <f>IF(AB11&gt;AD11,AB11-AD11,0)</f>
        <v>0</v>
      </c>
      <c r="AG11" s="167">
        <f>IF(AC11&gt;AB11,AC11-AB11,0)</f>
        <v>0</v>
      </c>
      <c r="AH11" s="169">
        <f>IF(AD11&gt;AB11,AD11-AB11,0)</f>
        <v>0</v>
      </c>
      <c r="AI11" s="358"/>
    </row>
    <row r="12" spans="1:35" s="170" customFormat="1">
      <c r="A12" s="171"/>
      <c r="B12" s="172"/>
      <c r="C12" s="172"/>
      <c r="D12" s="172"/>
      <c r="E12" s="172"/>
      <c r="F12" s="172"/>
      <c r="G12" s="172"/>
      <c r="H12" s="172"/>
      <c r="I12" s="172"/>
      <c r="J12" s="172"/>
      <c r="K12" s="172"/>
      <c r="L12" s="172"/>
      <c r="M12" s="173"/>
      <c r="N12" s="172"/>
      <c r="O12" s="172"/>
      <c r="P12" s="172"/>
      <c r="Q12" s="172"/>
      <c r="R12" s="172"/>
      <c r="S12" s="172"/>
      <c r="T12" s="173"/>
      <c r="U12" s="172"/>
      <c r="V12" s="172"/>
    </row>
    <row r="13" spans="1:35" s="170" customFormat="1" ht="6.75" customHeight="1" thickBot="1">
      <c r="J13" s="172"/>
      <c r="K13" s="172"/>
      <c r="L13" s="172"/>
      <c r="M13" s="172"/>
      <c r="N13" s="172"/>
      <c r="O13" s="172"/>
      <c r="R13" s="174"/>
      <c r="S13" s="174"/>
    </row>
    <row r="14" spans="1:35" s="175" customFormat="1" ht="18" customHeight="1" thickBot="1">
      <c r="A14" s="368" t="s">
        <v>560</v>
      </c>
      <c r="B14" s="369"/>
      <c r="C14" s="369"/>
      <c r="D14" s="369"/>
      <c r="E14" s="369"/>
      <c r="F14" s="369"/>
      <c r="G14" s="369"/>
      <c r="H14" s="369"/>
      <c r="I14" s="370"/>
      <c r="K14" s="371" t="s">
        <v>561</v>
      </c>
      <c r="L14" s="373" t="s">
        <v>562</v>
      </c>
      <c r="M14" s="374"/>
      <c r="N14" s="374"/>
      <c r="O14" s="374"/>
      <c r="P14" s="374"/>
      <c r="Q14" s="374"/>
      <c r="R14" s="374"/>
      <c r="S14" s="374"/>
      <c r="T14" s="374"/>
      <c r="U14" s="374"/>
      <c r="V14" s="374"/>
      <c r="W14" s="374"/>
      <c r="X14" s="374"/>
      <c r="Y14" s="374"/>
      <c r="Z14" s="374"/>
      <c r="AA14" s="374"/>
      <c r="AB14" s="374"/>
      <c r="AC14" s="374"/>
      <c r="AD14" s="374"/>
      <c r="AE14" s="374"/>
      <c r="AF14" s="374"/>
      <c r="AG14" s="374"/>
      <c r="AH14" s="374"/>
      <c r="AI14" s="375"/>
    </row>
    <row r="15" spans="1:35" s="176" customFormat="1" ht="23.25" customHeight="1">
      <c r="A15" s="338" t="s">
        <v>283</v>
      </c>
      <c r="B15" s="364" t="s">
        <v>563</v>
      </c>
      <c r="C15" s="364"/>
      <c r="D15" s="376" t="s">
        <v>284</v>
      </c>
      <c r="E15" s="377"/>
      <c r="F15" s="364" t="s">
        <v>285</v>
      </c>
      <c r="G15" s="364" t="s">
        <v>564</v>
      </c>
      <c r="H15" s="364" t="s">
        <v>332</v>
      </c>
      <c r="I15" s="366" t="s">
        <v>565</v>
      </c>
      <c r="K15" s="372"/>
      <c r="L15" s="360" t="s">
        <v>566</v>
      </c>
      <c r="M15" s="360"/>
      <c r="N15" s="360"/>
      <c r="O15" s="360"/>
      <c r="P15" s="360" t="s">
        <v>567</v>
      </c>
      <c r="Q15" s="360"/>
      <c r="R15" s="360"/>
      <c r="S15" s="360"/>
      <c r="T15" s="360" t="s">
        <v>568</v>
      </c>
      <c r="U15" s="360"/>
      <c r="V15" s="360"/>
      <c r="W15" s="360"/>
      <c r="X15" s="344" t="s">
        <v>569</v>
      </c>
      <c r="Y15" s="345"/>
      <c r="Z15" s="345"/>
      <c r="AA15" s="346"/>
      <c r="AB15" s="344" t="s">
        <v>570</v>
      </c>
      <c r="AC15" s="345"/>
      <c r="AD15" s="345"/>
      <c r="AE15" s="346"/>
      <c r="AF15" s="344" t="s">
        <v>571</v>
      </c>
      <c r="AG15" s="345"/>
      <c r="AH15" s="345"/>
      <c r="AI15" s="346"/>
    </row>
    <row r="16" spans="1:35" s="176" customFormat="1" ht="73.5" customHeight="1">
      <c r="A16" s="340"/>
      <c r="B16" s="365"/>
      <c r="C16" s="365"/>
      <c r="D16" s="177" t="s">
        <v>572</v>
      </c>
      <c r="E16" s="177" t="s">
        <v>453</v>
      </c>
      <c r="F16" s="365"/>
      <c r="G16" s="365"/>
      <c r="H16" s="365"/>
      <c r="I16" s="367"/>
      <c r="K16" s="372"/>
      <c r="L16" s="178" t="s">
        <v>284</v>
      </c>
      <c r="M16" s="179" t="s">
        <v>573</v>
      </c>
      <c r="N16" s="179"/>
      <c r="O16" s="178" t="s">
        <v>574</v>
      </c>
      <c r="P16" s="178" t="s">
        <v>284</v>
      </c>
      <c r="Q16" s="179" t="s">
        <v>573</v>
      </c>
      <c r="R16" s="179"/>
      <c r="S16" s="180" t="s">
        <v>574</v>
      </c>
      <c r="T16" s="178" t="s">
        <v>284</v>
      </c>
      <c r="U16" s="179" t="s">
        <v>573</v>
      </c>
      <c r="V16" s="179"/>
      <c r="W16" s="180" t="s">
        <v>574</v>
      </c>
      <c r="X16" s="178" t="s">
        <v>284</v>
      </c>
      <c r="Y16" s="179" t="s">
        <v>573</v>
      </c>
      <c r="Z16" s="179"/>
      <c r="AA16" s="180" t="s">
        <v>574</v>
      </c>
      <c r="AB16" s="178" t="s">
        <v>284</v>
      </c>
      <c r="AC16" s="179" t="s">
        <v>573</v>
      </c>
      <c r="AD16" s="179"/>
      <c r="AE16" s="180" t="s">
        <v>574</v>
      </c>
      <c r="AF16" s="178" t="s">
        <v>284</v>
      </c>
      <c r="AG16" s="179" t="s">
        <v>573</v>
      </c>
      <c r="AH16" s="179"/>
      <c r="AI16" s="180" t="s">
        <v>574</v>
      </c>
    </row>
    <row r="17" spans="1:35" s="176" customFormat="1" ht="22.5" customHeight="1">
      <c r="A17" s="181" t="s">
        <v>575</v>
      </c>
      <c r="B17" s="182">
        <f>IF(W7&gt;0,ROUND(W7/15,2),0)</f>
        <v>0</v>
      </c>
      <c r="C17" s="332">
        <f>ROUND((IF(T7&gt;0,T7/5,0)+IF(T8&gt;0,T8/7,0)+IF(T9&gt;0,T9/9,0)+IF(T10&gt;0,T10/12,0)),2)</f>
        <v>0</v>
      </c>
      <c r="D17" s="183"/>
      <c r="E17" s="183"/>
      <c r="F17" s="182">
        <f>IF(D17&gt;B17,D17-B17,0)</f>
        <v>0</v>
      </c>
      <c r="G17" s="182">
        <f>IF(D17&lt;B17,B17-D17,0)</f>
        <v>0</v>
      </c>
      <c r="H17" s="183"/>
      <c r="I17" s="184">
        <f>IF(F17&lt;G17,G17-F17,0)</f>
        <v>0</v>
      </c>
      <c r="K17" s="185" t="s">
        <v>289</v>
      </c>
      <c r="L17" s="186"/>
      <c r="M17" s="362">
        <v>0</v>
      </c>
      <c r="N17" s="332">
        <v>0</v>
      </c>
      <c r="O17" s="183"/>
      <c r="P17" s="186"/>
      <c r="Q17" s="329">
        <v>0</v>
      </c>
      <c r="R17" s="332">
        <f>IF(SUM($W$7:$X$11)&gt;0,ROUND(SUM($W$7:$X$11)/100,2),0)</f>
        <v>0</v>
      </c>
      <c r="S17" s="186"/>
      <c r="T17" s="186"/>
      <c r="U17" s="329">
        <f>IF(SUM($W$7:$X$11)&gt;0,ROUND($W$11/50+$W$7/35,2),0)</f>
        <v>0</v>
      </c>
      <c r="V17" s="332">
        <f>IF(SUM($W$7:$X$11)&gt;0,IF(SUM($W$7:$X$11)&gt;200,ROUND(SUM($W$7:$X$11)/70,2),ROUND(SUM($W$7:$X$11)/50,2)),0)</f>
        <v>0</v>
      </c>
      <c r="W17" s="186"/>
      <c r="X17" s="186"/>
      <c r="Y17" s="329">
        <v>0</v>
      </c>
      <c r="Z17" s="332">
        <v>0</v>
      </c>
      <c r="AA17" s="186"/>
      <c r="AB17" s="186"/>
      <c r="AC17" s="329">
        <v>0</v>
      </c>
      <c r="AD17" s="332">
        <v>0</v>
      </c>
      <c r="AE17" s="186"/>
      <c r="AF17" s="186"/>
      <c r="AG17" s="329">
        <v>0</v>
      </c>
      <c r="AH17" s="332">
        <v>0</v>
      </c>
      <c r="AI17" s="186"/>
    </row>
    <row r="18" spans="1:35" s="176" customFormat="1" ht="25.5">
      <c r="A18" s="181" t="s">
        <v>576</v>
      </c>
      <c r="B18" s="182">
        <f>IF(W11&gt;0,ROUND(((I11-M11)*1.2)+(M11*2.2),2),0)</f>
        <v>0</v>
      </c>
      <c r="C18" s="333">
        <f>IF(W11&gt;0,ROUND(((I11-M11)*1.08)+(M11*2),2),0)</f>
        <v>0</v>
      </c>
      <c r="D18" s="183"/>
      <c r="E18" s="186"/>
      <c r="F18" s="182">
        <f t="shared" ref="F18:F32" si="0">IF(D18&gt;B18,D18-B18,0)</f>
        <v>0</v>
      </c>
      <c r="G18" s="182">
        <f t="shared" ref="G18:G32" si="1">IF(D18&lt;B18,B18-D18,0)</f>
        <v>0</v>
      </c>
      <c r="H18" s="183"/>
      <c r="I18" s="184">
        <f>IF(F18&lt;G18,G18-F18,0)</f>
        <v>0</v>
      </c>
      <c r="K18" s="187" t="s">
        <v>577</v>
      </c>
      <c r="L18" s="186"/>
      <c r="M18" s="362"/>
      <c r="N18" s="333"/>
      <c r="O18" s="183"/>
      <c r="P18" s="186"/>
      <c r="Q18" s="330"/>
      <c r="R18" s="333"/>
      <c r="S18" s="186"/>
      <c r="T18" s="186"/>
      <c r="U18" s="330"/>
      <c r="V18" s="333"/>
      <c r="W18" s="186"/>
      <c r="X18" s="186"/>
      <c r="Y18" s="330"/>
      <c r="Z18" s="333"/>
      <c r="AA18" s="186"/>
      <c r="AB18" s="186"/>
      <c r="AC18" s="330"/>
      <c r="AD18" s="333"/>
      <c r="AE18" s="186"/>
      <c r="AF18" s="186"/>
      <c r="AG18" s="330"/>
      <c r="AH18" s="333"/>
      <c r="AI18" s="186"/>
    </row>
    <row r="19" spans="1:35" s="176" customFormat="1" ht="15.75" customHeight="1">
      <c r="A19" s="188"/>
      <c r="B19" s="182"/>
      <c r="C19" s="333"/>
      <c r="D19" s="183"/>
      <c r="E19" s="183"/>
      <c r="F19" s="182">
        <f t="shared" si="0"/>
        <v>0</v>
      </c>
      <c r="G19" s="182">
        <f t="shared" si="1"/>
        <v>0</v>
      </c>
      <c r="H19" s="183"/>
      <c r="I19" s="184"/>
      <c r="K19" s="189" t="s">
        <v>578</v>
      </c>
      <c r="L19" s="186"/>
      <c r="M19" s="362"/>
      <c r="N19" s="333"/>
      <c r="O19" s="183"/>
      <c r="P19" s="186"/>
      <c r="Q19" s="330"/>
      <c r="R19" s="333"/>
      <c r="S19" s="186"/>
      <c r="T19" s="186"/>
      <c r="U19" s="330"/>
      <c r="V19" s="333"/>
      <c r="W19" s="186"/>
      <c r="X19" s="186"/>
      <c r="Y19" s="330"/>
      <c r="Z19" s="333"/>
      <c r="AA19" s="186"/>
      <c r="AB19" s="186"/>
      <c r="AC19" s="330"/>
      <c r="AD19" s="333"/>
      <c r="AE19" s="186"/>
      <c r="AF19" s="186"/>
      <c r="AG19" s="330"/>
      <c r="AH19" s="333"/>
      <c r="AI19" s="186"/>
    </row>
    <row r="20" spans="1:35" s="170" customFormat="1" ht="15.75" customHeight="1" thickBot="1">
      <c r="A20" s="188"/>
      <c r="B20" s="182"/>
      <c r="C20" s="334"/>
      <c r="D20" s="183"/>
      <c r="E20" s="183"/>
      <c r="F20" s="182">
        <f t="shared" si="0"/>
        <v>0</v>
      </c>
      <c r="G20" s="182">
        <f t="shared" si="1"/>
        <v>0</v>
      </c>
      <c r="H20" s="183"/>
      <c r="I20" s="184"/>
      <c r="K20" s="190" t="s">
        <v>579</v>
      </c>
      <c r="L20" s="165"/>
      <c r="M20" s="363"/>
      <c r="N20" s="334"/>
      <c r="O20" s="183"/>
      <c r="P20" s="165"/>
      <c r="Q20" s="331"/>
      <c r="R20" s="334"/>
      <c r="S20" s="165"/>
      <c r="T20" s="165"/>
      <c r="U20" s="331"/>
      <c r="V20" s="334"/>
      <c r="W20" s="165"/>
      <c r="X20" s="165"/>
      <c r="Y20" s="331"/>
      <c r="Z20" s="334"/>
      <c r="AA20" s="165"/>
      <c r="AB20" s="165"/>
      <c r="AC20" s="331"/>
      <c r="AD20" s="334"/>
      <c r="AE20" s="165"/>
      <c r="AF20" s="165"/>
      <c r="AG20" s="331"/>
      <c r="AH20" s="334"/>
      <c r="AI20" s="165"/>
    </row>
    <row r="21" spans="1:35" s="170" customFormat="1" ht="15.75" customHeight="1" thickBot="1">
      <c r="A21" s="188"/>
      <c r="B21" s="182"/>
      <c r="C21" s="332"/>
      <c r="D21" s="183"/>
      <c r="E21" s="183"/>
      <c r="F21" s="182">
        <f t="shared" si="0"/>
        <v>0</v>
      </c>
      <c r="G21" s="182">
        <f t="shared" si="1"/>
        <v>0</v>
      </c>
      <c r="H21" s="183"/>
      <c r="I21" s="184"/>
      <c r="K21" s="173"/>
      <c r="L21" s="191"/>
      <c r="M21" s="174"/>
      <c r="N21" s="174"/>
    </row>
    <row r="22" spans="1:35" s="170" customFormat="1" ht="15.75" customHeight="1">
      <c r="A22" s="188"/>
      <c r="B22" s="182"/>
      <c r="C22" s="333"/>
      <c r="D22" s="183"/>
      <c r="E22" s="183"/>
      <c r="F22" s="182">
        <f t="shared" si="0"/>
        <v>0</v>
      </c>
      <c r="G22" s="182">
        <f t="shared" si="1"/>
        <v>0</v>
      </c>
      <c r="H22" s="183"/>
      <c r="I22" s="184"/>
      <c r="J22" s="172"/>
      <c r="K22" s="338" t="s">
        <v>561</v>
      </c>
      <c r="L22" s="341" t="s">
        <v>580</v>
      </c>
      <c r="M22" s="342"/>
      <c r="N22" s="342"/>
      <c r="O22" s="342"/>
      <c r="P22" s="342"/>
      <c r="Q22" s="342"/>
      <c r="R22" s="342"/>
      <c r="S22" s="342"/>
      <c r="T22" s="342"/>
      <c r="U22" s="342"/>
      <c r="V22" s="342"/>
      <c r="W22" s="342"/>
      <c r="X22" s="342"/>
      <c r="Y22" s="342"/>
      <c r="Z22" s="342"/>
      <c r="AA22" s="342"/>
      <c r="AB22" s="342"/>
      <c r="AC22" s="342"/>
      <c r="AD22" s="342"/>
      <c r="AE22" s="342"/>
      <c r="AF22" s="342"/>
      <c r="AG22" s="342"/>
      <c r="AH22" s="342"/>
      <c r="AI22" s="343"/>
    </row>
    <row r="23" spans="1:35" s="170" customFormat="1" ht="17.25" customHeight="1">
      <c r="A23" s="188"/>
      <c r="B23" s="182"/>
      <c r="C23" s="333"/>
      <c r="D23" s="183"/>
      <c r="E23" s="183"/>
      <c r="F23" s="182">
        <f t="shared" si="0"/>
        <v>0</v>
      </c>
      <c r="G23" s="182">
        <f t="shared" si="1"/>
        <v>0</v>
      </c>
      <c r="H23" s="183"/>
      <c r="I23" s="184"/>
      <c r="J23" s="172"/>
      <c r="K23" s="339"/>
      <c r="L23" s="344" t="s">
        <v>581</v>
      </c>
      <c r="M23" s="345"/>
      <c r="N23" s="345"/>
      <c r="O23" s="346"/>
      <c r="P23" s="344" t="s">
        <v>582</v>
      </c>
      <c r="Q23" s="345"/>
      <c r="R23" s="345"/>
      <c r="S23" s="346"/>
      <c r="T23" s="344" t="s">
        <v>583</v>
      </c>
      <c r="U23" s="345"/>
      <c r="V23" s="345"/>
      <c r="W23" s="346"/>
      <c r="X23" s="344" t="s">
        <v>584</v>
      </c>
      <c r="Y23" s="345"/>
      <c r="Z23" s="345"/>
      <c r="AA23" s="346"/>
      <c r="AB23" s="347"/>
      <c r="AC23" s="348"/>
      <c r="AD23" s="348"/>
      <c r="AE23" s="348"/>
      <c r="AF23" s="348"/>
      <c r="AG23" s="348"/>
      <c r="AH23" s="348"/>
      <c r="AI23" s="349"/>
    </row>
    <row r="24" spans="1:35" s="170" customFormat="1" ht="27" customHeight="1" thickBot="1">
      <c r="A24" s="188"/>
      <c r="B24" s="182"/>
      <c r="C24" s="334"/>
      <c r="D24" s="183"/>
      <c r="E24" s="183"/>
      <c r="F24" s="182">
        <f t="shared" si="0"/>
        <v>0</v>
      </c>
      <c r="G24" s="182">
        <f t="shared" si="1"/>
        <v>0</v>
      </c>
      <c r="H24" s="183"/>
      <c r="I24" s="184"/>
      <c r="J24" s="172"/>
      <c r="K24" s="340"/>
      <c r="L24" s="178" t="s">
        <v>284</v>
      </c>
      <c r="M24" s="179" t="s">
        <v>573</v>
      </c>
      <c r="N24" s="179"/>
      <c r="O24" s="180" t="s">
        <v>574</v>
      </c>
      <c r="P24" s="178" t="s">
        <v>284</v>
      </c>
      <c r="Q24" s="179" t="s">
        <v>573</v>
      </c>
      <c r="R24" s="179"/>
      <c r="S24" s="180" t="s">
        <v>574</v>
      </c>
      <c r="T24" s="178" t="s">
        <v>284</v>
      </c>
      <c r="U24" s="179" t="s">
        <v>573</v>
      </c>
      <c r="V24" s="179"/>
      <c r="W24" s="180" t="s">
        <v>574</v>
      </c>
      <c r="X24" s="178" t="s">
        <v>284</v>
      </c>
      <c r="Y24" s="179" t="s">
        <v>573</v>
      </c>
      <c r="Z24" s="179" t="s">
        <v>585</v>
      </c>
      <c r="AA24" s="180" t="s">
        <v>574</v>
      </c>
      <c r="AB24" s="350"/>
      <c r="AC24" s="351"/>
      <c r="AD24" s="351"/>
      <c r="AE24" s="351"/>
      <c r="AF24" s="351"/>
      <c r="AG24" s="351"/>
      <c r="AH24" s="351"/>
      <c r="AI24" s="352"/>
    </row>
    <row r="25" spans="1:35" s="170" customFormat="1" ht="15" customHeight="1">
      <c r="A25" s="188"/>
      <c r="B25" s="182"/>
      <c r="C25" s="332"/>
      <c r="D25" s="183"/>
      <c r="E25" s="183"/>
      <c r="F25" s="182">
        <f t="shared" si="0"/>
        <v>0</v>
      </c>
      <c r="G25" s="182">
        <f t="shared" si="1"/>
        <v>0</v>
      </c>
      <c r="H25" s="183"/>
      <c r="I25" s="184"/>
      <c r="J25" s="172"/>
      <c r="K25" s="185" t="s">
        <v>289</v>
      </c>
      <c r="L25" s="186"/>
      <c r="M25" s="329">
        <v>0</v>
      </c>
      <c r="N25" s="332"/>
      <c r="O25" s="186"/>
      <c r="P25" s="186"/>
      <c r="Q25" s="329">
        <v>0</v>
      </c>
      <c r="R25" s="332"/>
      <c r="S25" s="186"/>
      <c r="T25" s="186"/>
      <c r="U25" s="329">
        <v>0</v>
      </c>
      <c r="V25" s="332"/>
      <c r="W25" s="186"/>
      <c r="X25" s="186"/>
      <c r="Y25" s="329">
        <v>0</v>
      </c>
      <c r="Z25" s="332"/>
      <c r="AA25" s="186"/>
      <c r="AB25" s="350"/>
      <c r="AC25" s="351"/>
      <c r="AD25" s="351"/>
      <c r="AE25" s="351"/>
      <c r="AF25" s="351"/>
      <c r="AG25" s="351"/>
      <c r="AH25" s="351"/>
      <c r="AI25" s="352"/>
    </row>
    <row r="26" spans="1:35" s="170" customFormat="1" ht="23.25" customHeight="1">
      <c r="A26" s="188"/>
      <c r="B26" s="182"/>
      <c r="C26" s="333"/>
      <c r="D26" s="183"/>
      <c r="E26" s="183"/>
      <c r="F26" s="182">
        <f t="shared" si="0"/>
        <v>0</v>
      </c>
      <c r="G26" s="182">
        <f t="shared" si="1"/>
        <v>0</v>
      </c>
      <c r="H26" s="183"/>
      <c r="I26" s="184"/>
      <c r="J26" s="172"/>
      <c r="K26" s="187" t="s">
        <v>577</v>
      </c>
      <c r="L26" s="186"/>
      <c r="M26" s="330"/>
      <c r="N26" s="333"/>
      <c r="O26" s="186"/>
      <c r="P26" s="186"/>
      <c r="Q26" s="330"/>
      <c r="R26" s="333"/>
      <c r="S26" s="186"/>
      <c r="T26" s="186"/>
      <c r="U26" s="330"/>
      <c r="V26" s="333"/>
      <c r="W26" s="186"/>
      <c r="X26" s="186"/>
      <c r="Y26" s="330"/>
      <c r="Z26" s="333"/>
      <c r="AA26" s="186"/>
      <c r="AB26" s="350"/>
      <c r="AC26" s="351"/>
      <c r="AD26" s="351"/>
      <c r="AE26" s="351"/>
      <c r="AF26" s="351"/>
      <c r="AG26" s="351"/>
      <c r="AH26" s="351"/>
      <c r="AI26" s="352"/>
    </row>
    <row r="27" spans="1:35" s="170" customFormat="1" ht="18" customHeight="1">
      <c r="A27" s="188"/>
      <c r="B27" s="182"/>
      <c r="C27" s="333"/>
      <c r="D27" s="183"/>
      <c r="E27" s="183"/>
      <c r="F27" s="182">
        <f t="shared" si="0"/>
        <v>0</v>
      </c>
      <c r="G27" s="182">
        <f t="shared" si="1"/>
        <v>0</v>
      </c>
      <c r="H27" s="183"/>
      <c r="I27" s="184"/>
      <c r="J27" s="172"/>
      <c r="K27" s="189" t="s">
        <v>578</v>
      </c>
      <c r="L27" s="186"/>
      <c r="M27" s="330"/>
      <c r="N27" s="333"/>
      <c r="O27" s="186"/>
      <c r="P27" s="186"/>
      <c r="Q27" s="330"/>
      <c r="R27" s="333"/>
      <c r="S27" s="186"/>
      <c r="T27" s="186"/>
      <c r="U27" s="330"/>
      <c r="V27" s="333"/>
      <c r="W27" s="186"/>
      <c r="X27" s="186"/>
      <c r="Y27" s="330"/>
      <c r="Z27" s="333"/>
      <c r="AA27" s="186"/>
      <c r="AB27" s="350"/>
      <c r="AC27" s="351"/>
      <c r="AD27" s="351"/>
      <c r="AE27" s="351"/>
      <c r="AF27" s="351"/>
      <c r="AG27" s="351"/>
      <c r="AH27" s="351"/>
      <c r="AI27" s="352"/>
    </row>
    <row r="28" spans="1:35" s="170" customFormat="1" ht="15.75" customHeight="1" thickBot="1">
      <c r="A28" s="188"/>
      <c r="B28" s="182"/>
      <c r="C28" s="334"/>
      <c r="D28" s="183"/>
      <c r="E28" s="183"/>
      <c r="F28" s="182">
        <f t="shared" si="0"/>
        <v>0</v>
      </c>
      <c r="G28" s="182">
        <f t="shared" si="1"/>
        <v>0</v>
      </c>
      <c r="H28" s="183"/>
      <c r="I28" s="184"/>
      <c r="J28" s="172"/>
      <c r="K28" s="190" t="s">
        <v>579</v>
      </c>
      <c r="L28" s="165"/>
      <c r="M28" s="331"/>
      <c r="N28" s="334"/>
      <c r="O28" s="165"/>
      <c r="P28" s="165"/>
      <c r="Q28" s="331"/>
      <c r="R28" s="334"/>
      <c r="S28" s="165"/>
      <c r="T28" s="165"/>
      <c r="U28" s="331"/>
      <c r="V28" s="334"/>
      <c r="W28" s="165"/>
      <c r="X28" s="165"/>
      <c r="Y28" s="331"/>
      <c r="Z28" s="334"/>
      <c r="AA28" s="165"/>
      <c r="AB28" s="353"/>
      <c r="AC28" s="354"/>
      <c r="AD28" s="354"/>
      <c r="AE28" s="354"/>
      <c r="AF28" s="354"/>
      <c r="AG28" s="354"/>
      <c r="AH28" s="354"/>
      <c r="AI28" s="355"/>
    </row>
    <row r="29" spans="1:35" s="170" customFormat="1" ht="15.75" customHeight="1">
      <c r="A29" s="188"/>
      <c r="B29" s="182"/>
      <c r="C29" s="332"/>
      <c r="D29" s="183"/>
      <c r="E29" s="183"/>
      <c r="F29" s="182">
        <f t="shared" si="0"/>
        <v>0</v>
      </c>
      <c r="G29" s="182">
        <f t="shared" si="1"/>
        <v>0</v>
      </c>
      <c r="H29" s="183"/>
      <c r="I29" s="184"/>
      <c r="J29" s="172"/>
    </row>
    <row r="30" spans="1:35" s="170" customFormat="1" ht="25.5" customHeight="1">
      <c r="A30" s="188"/>
      <c r="B30" s="182"/>
      <c r="C30" s="333"/>
      <c r="D30" s="183"/>
      <c r="E30" s="183"/>
      <c r="F30" s="182">
        <f t="shared" si="0"/>
        <v>0</v>
      </c>
      <c r="G30" s="182">
        <f t="shared" si="1"/>
        <v>0</v>
      </c>
      <c r="H30" s="183"/>
      <c r="I30" s="184"/>
      <c r="J30" s="172"/>
      <c r="K30" s="335" t="s">
        <v>586</v>
      </c>
      <c r="L30" s="192" t="s">
        <v>526</v>
      </c>
      <c r="M30" s="192">
        <f>$AB$11</f>
        <v>0</v>
      </c>
      <c r="N30" s="322">
        <f>SUM(M30:M32)</f>
        <v>0</v>
      </c>
      <c r="P30" s="335" t="s">
        <v>587</v>
      </c>
      <c r="Q30" s="192" t="s">
        <v>526</v>
      </c>
      <c r="R30" s="192">
        <f>$AB$11</f>
        <v>0</v>
      </c>
      <c r="S30" s="322">
        <f>IF(SUM(R30:R32)&lt;&gt;SUM($I$36:$I$38),"?",SUM(R30:R32))</f>
        <v>0</v>
      </c>
      <c r="U30" s="335" t="s">
        <v>588</v>
      </c>
      <c r="V30" s="192" t="s">
        <v>526</v>
      </c>
      <c r="W30" s="192">
        <f>$AC$11</f>
        <v>0</v>
      </c>
      <c r="X30" s="322">
        <f>SUM(W30:W32)</f>
        <v>0</v>
      </c>
      <c r="Z30" s="335" t="s">
        <v>589</v>
      </c>
      <c r="AA30" s="192" t="s">
        <v>526</v>
      </c>
      <c r="AB30" s="153">
        <f>$AD$11</f>
        <v>0</v>
      </c>
      <c r="AC30" s="322">
        <f>SUM(AB30:AB32)</f>
        <v>0</v>
      </c>
    </row>
    <row r="31" spans="1:35" s="170" customFormat="1" ht="25.5" customHeight="1">
      <c r="A31" s="188"/>
      <c r="B31" s="182"/>
      <c r="C31" s="333"/>
      <c r="D31" s="183"/>
      <c r="E31" s="183"/>
      <c r="F31" s="182">
        <f t="shared" si="0"/>
        <v>0</v>
      </c>
      <c r="G31" s="182">
        <f t="shared" si="1"/>
        <v>0</v>
      </c>
      <c r="H31" s="183"/>
      <c r="I31" s="184"/>
      <c r="J31" s="172"/>
      <c r="K31" s="336"/>
      <c r="L31" s="193" t="s">
        <v>590</v>
      </c>
      <c r="M31" s="193">
        <f>$D$33</f>
        <v>0</v>
      </c>
      <c r="N31" s="323"/>
      <c r="P31" s="336"/>
      <c r="Q31" s="193" t="s">
        <v>590</v>
      </c>
      <c r="R31" s="193">
        <f>SUM($D$33:$E$33)</f>
        <v>0</v>
      </c>
      <c r="S31" s="323"/>
      <c r="U31" s="336"/>
      <c r="V31" s="193" t="s">
        <v>590</v>
      </c>
      <c r="W31" s="193">
        <f>$B$33</f>
        <v>0</v>
      </c>
      <c r="X31" s="323"/>
      <c r="Z31" s="336"/>
      <c r="AA31" s="193" t="s">
        <v>590</v>
      </c>
      <c r="AB31" s="193">
        <f>$C$33</f>
        <v>0</v>
      </c>
      <c r="AC31" s="323"/>
    </row>
    <row r="32" spans="1:35" s="170" customFormat="1" ht="25.5" customHeight="1" thickBot="1">
      <c r="A32" s="188"/>
      <c r="B32" s="182"/>
      <c r="C32" s="334"/>
      <c r="D32" s="183"/>
      <c r="E32" s="183"/>
      <c r="F32" s="182">
        <f t="shared" si="0"/>
        <v>0</v>
      </c>
      <c r="G32" s="182">
        <f t="shared" si="1"/>
        <v>0</v>
      </c>
      <c r="H32" s="183"/>
      <c r="I32" s="184"/>
      <c r="J32" s="172"/>
      <c r="K32" s="337"/>
      <c r="L32" s="192" t="s">
        <v>591</v>
      </c>
      <c r="M32" s="192">
        <f>SUM($L$17:$L$19)+SUM($P$17:$P$19)+SUM($T$17:$T$19)+SUM($X$25:$X$27)+SUM($X$17:$X$19)+SUM($AB$17:$AB$19)+SUM($AF$17:$AF$19)+SUM($L$25:$L$27)+SUM($P$25:$P$27)+SUM(T25:T27)</f>
        <v>0</v>
      </c>
      <c r="N32" s="324"/>
      <c r="P32" s="337"/>
      <c r="Q32" s="192" t="s">
        <v>591</v>
      </c>
      <c r="R32" s="192">
        <f>SUM($L$17:$L$20)+SUM($P$17:$P$20)+SUM($T$17:$T$20)+SUM($X$25:$X$28)+SUM($X$17:$X$20)+SUM($AB$17:$AB$20)+SUM($AF$17:$AF$20)+SUM($L$25:$L$28)+SUM($P$25:$P$28)+SUM(X25:X28)+SUM($T$25:$T$28)</f>
        <v>0</v>
      </c>
      <c r="S32" s="324"/>
      <c r="U32" s="337"/>
      <c r="V32" s="192" t="s">
        <v>591</v>
      </c>
      <c r="W32" s="194">
        <f>ROUND($M$17+$Q$17+$U$17+$Y$17+$AC$17+$AG$17+$M$25+$Q$25+$U$25,0)</f>
        <v>0</v>
      </c>
      <c r="X32" s="324"/>
      <c r="Z32" s="337"/>
      <c r="AA32" s="192" t="s">
        <v>591</v>
      </c>
      <c r="AB32" s="192">
        <f>ROUND($N$17+$R$17+$V$17+$Z$17+$AD$17+$AH$17+$N$25+$R$25+$V$25,0)</f>
        <v>0</v>
      </c>
      <c r="AC32" s="324"/>
    </row>
    <row r="33" spans="1:35" s="170" customFormat="1" ht="16.5" customHeight="1" thickBot="1">
      <c r="A33" s="195" t="s">
        <v>501</v>
      </c>
      <c r="B33" s="166">
        <f t="shared" ref="B33:I33" si="2">ROUND(SUM(B17:B32),0)</f>
        <v>0</v>
      </c>
      <c r="C33" s="166">
        <f t="shared" si="2"/>
        <v>0</v>
      </c>
      <c r="D33" s="166">
        <f t="shared" si="2"/>
        <v>0</v>
      </c>
      <c r="E33" s="166">
        <f t="shared" si="2"/>
        <v>0</v>
      </c>
      <c r="F33" s="166">
        <f t="shared" si="2"/>
        <v>0</v>
      </c>
      <c r="G33" s="166">
        <f t="shared" si="2"/>
        <v>0</v>
      </c>
      <c r="H33" s="166">
        <f t="shared" si="2"/>
        <v>0</v>
      </c>
      <c r="I33" s="166">
        <f t="shared" si="2"/>
        <v>0</v>
      </c>
      <c r="K33" s="196" t="s">
        <v>592</v>
      </c>
    </row>
    <row r="34" spans="1:35" s="170" customFormat="1" ht="24.75" customHeight="1">
      <c r="A34" s="197"/>
      <c r="B34" s="150"/>
      <c r="C34" s="150"/>
      <c r="D34" s="150"/>
      <c r="E34" s="150"/>
      <c r="F34" s="150"/>
      <c r="G34" s="150"/>
      <c r="H34" s="150"/>
      <c r="I34" s="150"/>
      <c r="K34" s="198"/>
      <c r="L34" s="198"/>
      <c r="M34" s="198"/>
      <c r="N34" s="198"/>
      <c r="O34" s="198"/>
      <c r="P34" s="198"/>
      <c r="Q34" s="199"/>
      <c r="R34" s="200"/>
      <c r="S34" s="199"/>
      <c r="T34" s="199"/>
      <c r="U34" s="199"/>
      <c r="V34" s="199"/>
      <c r="W34" s="199"/>
      <c r="X34" s="199"/>
      <c r="Y34" s="198"/>
      <c r="Z34" s="199"/>
      <c r="AA34" s="200"/>
      <c r="AB34" s="199"/>
      <c r="AC34" s="199"/>
      <c r="AD34" s="199"/>
      <c r="AE34" s="199"/>
      <c r="AF34" s="199"/>
      <c r="AG34" s="199"/>
      <c r="AH34" s="199"/>
      <c r="AI34" s="199"/>
    </row>
    <row r="35" spans="1:35" s="150" customFormat="1" ht="24.75" customHeight="1">
      <c r="A35" s="325" t="s">
        <v>593</v>
      </c>
      <c r="B35" s="201" t="s">
        <v>594</v>
      </c>
      <c r="C35" s="202" t="s">
        <v>595</v>
      </c>
      <c r="D35" s="202" t="s">
        <v>288</v>
      </c>
      <c r="E35" s="202" t="s">
        <v>287</v>
      </c>
      <c r="F35" s="202" t="s">
        <v>596</v>
      </c>
      <c r="G35" s="202" t="s">
        <v>597</v>
      </c>
      <c r="H35" s="202" t="s">
        <v>523</v>
      </c>
      <c r="I35" s="202" t="s">
        <v>501</v>
      </c>
      <c r="K35" s="198"/>
      <c r="L35" s="198"/>
      <c r="M35" s="198"/>
      <c r="N35" s="198"/>
      <c r="O35" s="198"/>
      <c r="P35" s="198"/>
      <c r="Q35" s="199"/>
      <c r="R35" s="200"/>
      <c r="S35" s="199"/>
      <c r="T35" s="199"/>
      <c r="U35" s="199"/>
      <c r="V35" s="199"/>
      <c r="W35" s="199"/>
      <c r="X35" s="199"/>
      <c r="Y35" s="198"/>
      <c r="Z35" s="199"/>
      <c r="AA35" s="200"/>
      <c r="AB35" s="199"/>
      <c r="AC35" s="199"/>
      <c r="AD35" s="199"/>
      <c r="AE35" s="199"/>
      <c r="AF35" s="199"/>
      <c r="AG35" s="199"/>
      <c r="AH35" s="199"/>
      <c r="AI35" s="199"/>
    </row>
    <row r="36" spans="1:35" s="197" customFormat="1" ht="24.75" customHeight="1">
      <c r="A36" s="325"/>
      <c r="B36" s="203" t="s">
        <v>526</v>
      </c>
      <c r="C36" s="186"/>
      <c r="D36" s="186"/>
      <c r="E36" s="186"/>
      <c r="F36" s="186"/>
      <c r="G36" s="186"/>
      <c r="H36" s="186"/>
      <c r="I36" s="204">
        <f>SUM(C36:H36)</f>
        <v>0</v>
      </c>
      <c r="K36" s="198"/>
      <c r="L36" s="198"/>
      <c r="M36" s="198"/>
      <c r="N36" s="198"/>
      <c r="O36" s="198"/>
      <c r="P36" s="198"/>
      <c r="Q36" s="199"/>
      <c r="R36" s="200"/>
      <c r="S36" s="199"/>
      <c r="T36" s="199"/>
      <c r="U36" s="199"/>
      <c r="V36" s="199"/>
      <c r="W36" s="199"/>
      <c r="X36" s="199"/>
      <c r="Y36" s="198"/>
      <c r="Z36" s="199"/>
      <c r="AA36" s="200"/>
      <c r="AB36" s="199"/>
      <c r="AC36" s="199"/>
      <c r="AD36" s="199"/>
      <c r="AE36" s="199"/>
      <c r="AF36" s="199"/>
      <c r="AG36" s="199"/>
      <c r="AH36" s="199"/>
      <c r="AI36" s="199"/>
    </row>
    <row r="37" spans="1:35" s="197" customFormat="1" ht="24.75" customHeight="1">
      <c r="A37" s="325"/>
      <c r="B37" s="205" t="s">
        <v>355</v>
      </c>
      <c r="C37" s="186"/>
      <c r="D37" s="186"/>
      <c r="E37" s="186"/>
      <c r="F37" s="186"/>
      <c r="G37" s="186"/>
      <c r="H37" s="186"/>
      <c r="I37" s="204">
        <f>SUM(C37:H37)</f>
        <v>0</v>
      </c>
      <c r="K37" s="198"/>
      <c r="L37" s="198"/>
      <c r="M37" s="198"/>
      <c r="N37" s="198"/>
      <c r="O37" s="198"/>
      <c r="P37" s="198"/>
      <c r="Q37" s="199"/>
      <c r="R37" s="200"/>
      <c r="S37" s="199"/>
      <c r="T37" s="199"/>
      <c r="U37" s="199"/>
      <c r="V37" s="199"/>
      <c r="W37" s="199"/>
      <c r="X37" s="199"/>
      <c r="Y37" s="198"/>
      <c r="Z37" s="199"/>
      <c r="AA37" s="200"/>
      <c r="AB37" s="199"/>
      <c r="AC37" s="199"/>
      <c r="AD37" s="199"/>
      <c r="AE37" s="199"/>
      <c r="AF37" s="199"/>
      <c r="AG37" s="199"/>
      <c r="AH37" s="199"/>
      <c r="AI37" s="199"/>
    </row>
    <row r="38" spans="1:35" s="170" customFormat="1" ht="24.75" customHeight="1">
      <c r="A38" s="325"/>
      <c r="B38" s="205" t="s">
        <v>598</v>
      </c>
      <c r="C38" s="186"/>
      <c r="D38" s="206"/>
      <c r="E38" s="206"/>
      <c r="F38" s="206"/>
      <c r="G38" s="206"/>
      <c r="H38" s="206"/>
      <c r="I38" s="204">
        <f>SUM(C38:H38)</f>
        <v>0</v>
      </c>
      <c r="K38" s="198"/>
      <c r="L38" s="198"/>
      <c r="M38" s="198"/>
      <c r="N38" s="198"/>
      <c r="O38" s="198"/>
      <c r="P38" s="198"/>
      <c r="Q38" s="199"/>
      <c r="R38" s="200"/>
      <c r="S38" s="199"/>
      <c r="T38" s="199"/>
      <c r="U38" s="199"/>
      <c r="V38" s="199"/>
      <c r="W38" s="199"/>
      <c r="X38" s="199"/>
      <c r="Y38" s="198"/>
      <c r="Z38" s="199"/>
      <c r="AA38" s="200"/>
      <c r="AB38" s="199"/>
      <c r="AC38" s="199"/>
      <c r="AD38" s="199"/>
      <c r="AE38" s="199"/>
      <c r="AF38" s="199"/>
      <c r="AG38" s="199"/>
      <c r="AH38" s="199"/>
      <c r="AI38" s="199"/>
    </row>
    <row r="39" spans="1:35" s="170" customFormat="1" ht="18.75" customHeight="1">
      <c r="A39" s="207" t="s">
        <v>599</v>
      </c>
      <c r="C39" s="140"/>
    </row>
    <row r="40" spans="1:35" s="170" customFormat="1" ht="18.75" customHeight="1">
      <c r="A40" s="208" t="s">
        <v>600</v>
      </c>
      <c r="AC40" s="326" t="str">
        <f ca="1">"Ngày "&amp;DAY(TODAY())&amp;" tháng "&amp;MONTH(TODAY())&amp;" năm "&amp;YEAR(TODAY())</f>
        <v>Ngày 25 tháng 2 năm 2019</v>
      </c>
      <c r="AD40" s="326"/>
      <c r="AE40" s="326"/>
      <c r="AF40" s="326"/>
      <c r="AG40" s="326"/>
    </row>
    <row r="41" spans="1:35" s="170" customFormat="1" ht="18" customHeight="1">
      <c r="A41" s="208" t="s">
        <v>601</v>
      </c>
      <c r="AC41" s="327" t="s">
        <v>532</v>
      </c>
      <c r="AD41" s="327"/>
      <c r="AE41" s="327"/>
      <c r="AF41" s="327"/>
      <c r="AG41" s="327"/>
    </row>
    <row r="42" spans="1:35" s="170" customFormat="1" ht="18" customHeight="1">
      <c r="A42" s="208" t="s">
        <v>602</v>
      </c>
      <c r="I42" s="172"/>
    </row>
    <row r="43" spans="1:35" s="170" customFormat="1" ht="18" customHeight="1">
      <c r="A43" s="209"/>
      <c r="I43" s="172"/>
      <c r="J43" s="172"/>
      <c r="K43" s="172"/>
    </row>
    <row r="44" spans="1:35" s="170" customFormat="1" ht="18" customHeight="1">
      <c r="A44" s="208"/>
      <c r="I44" s="172"/>
      <c r="J44" s="172"/>
      <c r="K44" s="172"/>
      <c r="AC44" s="210"/>
      <c r="AD44" s="210"/>
      <c r="AE44" s="210"/>
      <c r="AF44" s="210"/>
      <c r="AG44" s="210"/>
    </row>
    <row r="45" spans="1:35" s="170" customFormat="1" ht="18" customHeight="1">
      <c r="A45" s="211"/>
      <c r="I45" s="172"/>
      <c r="J45" s="172"/>
      <c r="K45" s="172"/>
      <c r="AC45" s="210"/>
      <c r="AD45" s="210"/>
      <c r="AE45" s="210"/>
      <c r="AF45" s="210"/>
      <c r="AG45" s="210"/>
    </row>
    <row r="46" spans="1:35" s="170" customFormat="1" ht="18" customHeight="1">
      <c r="A46" s="211"/>
      <c r="J46" s="172"/>
      <c r="K46" s="172"/>
      <c r="AC46" s="328" t="s">
        <v>603</v>
      </c>
      <c r="AD46" s="328"/>
      <c r="AE46" s="328"/>
      <c r="AF46" s="328"/>
      <c r="AG46" s="328"/>
    </row>
    <row r="47" spans="1:35" s="170" customFormat="1">
      <c r="N47" s="172"/>
      <c r="O47" s="172"/>
    </row>
    <row r="48" spans="1:35" s="170" customFormat="1">
      <c r="N48" s="172"/>
      <c r="O48" s="172"/>
    </row>
    <row r="49" spans="14:15" s="170" customFormat="1">
      <c r="N49" s="172"/>
      <c r="O49" s="172"/>
    </row>
    <row r="50" spans="14:15" s="170" customFormat="1">
      <c r="N50" s="172"/>
      <c r="O50" s="172"/>
    </row>
    <row r="51" spans="14:15" s="170" customFormat="1">
      <c r="N51" s="172"/>
      <c r="O51" s="172"/>
    </row>
    <row r="52" spans="14:15" s="170" customFormat="1">
      <c r="N52" s="172"/>
      <c r="O52" s="172"/>
    </row>
    <row r="53" spans="14:15" s="170" customFormat="1">
      <c r="N53" s="172"/>
      <c r="O53" s="172"/>
    </row>
    <row r="54" spans="14:15" s="170" customFormat="1">
      <c r="N54" s="172"/>
      <c r="O54" s="172"/>
    </row>
    <row r="55" spans="14:15" s="170" customFormat="1">
      <c r="N55" s="172"/>
      <c r="O55" s="172"/>
    </row>
    <row r="56" spans="14:15" s="170" customFormat="1">
      <c r="N56" s="172"/>
      <c r="O56" s="172"/>
    </row>
    <row r="57" spans="14:15" s="170" customFormat="1">
      <c r="N57" s="172"/>
      <c r="O57" s="172"/>
    </row>
    <row r="58" spans="14:15" s="170" customFormat="1">
      <c r="N58" s="172"/>
      <c r="O58" s="172"/>
    </row>
    <row r="59" spans="14:15" s="170" customFormat="1">
      <c r="N59" s="172"/>
      <c r="O59" s="172"/>
    </row>
    <row r="60" spans="14:15" s="170" customFormat="1">
      <c r="N60" s="172"/>
      <c r="O60" s="172"/>
    </row>
    <row r="61" spans="14:15" s="170" customFormat="1">
      <c r="N61" s="172"/>
      <c r="O61" s="172"/>
    </row>
    <row r="62" spans="14:15" s="170" customFormat="1">
      <c r="N62" s="172"/>
      <c r="O62" s="172"/>
    </row>
    <row r="63" spans="14:15" s="170" customFormat="1">
      <c r="N63" s="172"/>
      <c r="O63" s="172"/>
    </row>
    <row r="64" spans="14:15" s="170" customFormat="1">
      <c r="N64" s="172"/>
      <c r="O64" s="172"/>
    </row>
    <row r="65" spans="14:15" s="170" customFormat="1">
      <c r="N65" s="172"/>
      <c r="O65" s="172"/>
    </row>
    <row r="66" spans="14:15" s="170" customFormat="1">
      <c r="N66" s="172"/>
      <c r="O66" s="172"/>
    </row>
    <row r="67" spans="14:15" s="170" customFormat="1">
      <c r="N67" s="172"/>
      <c r="O67" s="172"/>
    </row>
    <row r="68" spans="14:15" s="170" customFormat="1">
      <c r="N68" s="172"/>
      <c r="O68" s="172"/>
    </row>
    <row r="69" spans="14:15" s="170" customFormat="1">
      <c r="N69" s="172"/>
      <c r="O69" s="172"/>
    </row>
    <row r="70" spans="14:15" s="170" customFormat="1">
      <c r="N70" s="172"/>
      <c r="O70" s="172"/>
    </row>
    <row r="71" spans="14:15" s="170" customFormat="1">
      <c r="N71" s="172"/>
      <c r="O71" s="172"/>
    </row>
    <row r="72" spans="14:15" s="170" customFormat="1">
      <c r="N72" s="172"/>
      <c r="O72" s="172"/>
    </row>
    <row r="73" spans="14:15" s="170" customFormat="1">
      <c r="N73" s="172"/>
      <c r="O73" s="172"/>
    </row>
    <row r="74" spans="14:15" s="170" customFormat="1">
      <c r="N74" s="172"/>
      <c r="O74" s="172"/>
    </row>
    <row r="75" spans="14:15" s="170" customFormat="1">
      <c r="N75" s="172"/>
      <c r="O75" s="172"/>
    </row>
    <row r="76" spans="14:15" s="170" customFormat="1">
      <c r="N76" s="172"/>
      <c r="O76" s="172"/>
    </row>
    <row r="77" spans="14:15" s="170" customFormat="1">
      <c r="N77" s="172"/>
      <c r="O77" s="172"/>
    </row>
    <row r="78" spans="14:15" s="170" customFormat="1">
      <c r="N78" s="172"/>
      <c r="O78" s="172"/>
    </row>
    <row r="79" spans="14:15" s="170" customFormat="1">
      <c r="N79" s="172"/>
      <c r="O79" s="172"/>
    </row>
    <row r="80" spans="14:15" s="170" customFormat="1">
      <c r="N80" s="172"/>
      <c r="O80" s="172"/>
    </row>
    <row r="81" spans="14:15" s="170" customFormat="1">
      <c r="N81" s="172"/>
      <c r="O81" s="172"/>
    </row>
    <row r="82" spans="14:15" s="170" customFormat="1">
      <c r="N82" s="172"/>
      <c r="O82" s="172"/>
    </row>
    <row r="83" spans="14:15" s="170" customFormat="1">
      <c r="N83" s="172"/>
      <c r="O83" s="172"/>
    </row>
    <row r="84" spans="14:15" s="170" customFormat="1">
      <c r="N84" s="172"/>
      <c r="O84" s="172"/>
    </row>
    <row r="85" spans="14:15" s="170" customFormat="1">
      <c r="N85" s="172"/>
      <c r="O85" s="172"/>
    </row>
    <row r="86" spans="14:15" s="170" customFormat="1">
      <c r="N86" s="172"/>
      <c r="O86" s="172"/>
    </row>
    <row r="87" spans="14:15" s="170" customFormat="1">
      <c r="N87" s="172"/>
      <c r="O87" s="172"/>
    </row>
    <row r="88" spans="14:15" s="170" customFormat="1">
      <c r="N88" s="172"/>
      <c r="O88" s="172"/>
    </row>
    <row r="89" spans="14:15" s="170" customFormat="1">
      <c r="N89" s="172"/>
      <c r="O89" s="172"/>
    </row>
    <row r="90" spans="14:15" s="170" customFormat="1">
      <c r="N90" s="172"/>
      <c r="O90" s="172"/>
    </row>
    <row r="91" spans="14:15" s="170" customFormat="1">
      <c r="N91" s="172"/>
      <c r="O91" s="172"/>
    </row>
    <row r="92" spans="14:15" s="170" customFormat="1">
      <c r="N92" s="172"/>
      <c r="O92" s="172"/>
    </row>
    <row r="93" spans="14:15" s="170" customFormat="1">
      <c r="N93" s="172"/>
      <c r="O93" s="172"/>
    </row>
    <row r="94" spans="14:15" s="170" customFormat="1">
      <c r="N94" s="172"/>
      <c r="O94" s="172"/>
    </row>
    <row r="95" spans="14:15" s="170" customFormat="1">
      <c r="N95" s="172"/>
      <c r="O95" s="172"/>
    </row>
    <row r="96" spans="14:15" s="170" customFormat="1">
      <c r="N96" s="172"/>
      <c r="O96" s="172"/>
    </row>
    <row r="97" spans="1:15" s="170" customFormat="1">
      <c r="N97" s="172"/>
      <c r="O97" s="172"/>
    </row>
    <row r="98" spans="1:15" s="170" customFormat="1">
      <c r="N98" s="172"/>
      <c r="O98" s="172"/>
    </row>
    <row r="99" spans="1:15" s="170" customFormat="1">
      <c r="I99" s="212"/>
      <c r="N99" s="172"/>
      <c r="O99" s="172"/>
    </row>
    <row r="100" spans="1:15" s="170" customFormat="1">
      <c r="B100" s="212"/>
      <c r="C100" s="212"/>
      <c r="D100" s="212"/>
      <c r="E100" s="212"/>
      <c r="F100" s="212"/>
      <c r="G100" s="212"/>
      <c r="H100" s="212"/>
      <c r="I100" s="212"/>
      <c r="N100" s="172"/>
      <c r="O100" s="172"/>
    </row>
    <row r="101" spans="1:15" s="170" customFormat="1">
      <c r="A101" s="212"/>
      <c r="B101" s="212"/>
      <c r="C101" s="212"/>
      <c r="D101" s="212"/>
      <c r="E101" s="212"/>
      <c r="F101" s="212"/>
      <c r="G101" s="212"/>
      <c r="H101" s="212"/>
      <c r="I101" s="212"/>
      <c r="J101" s="212"/>
      <c r="K101" s="212"/>
      <c r="L101" s="212"/>
      <c r="M101" s="212"/>
      <c r="N101" s="212"/>
      <c r="O101" s="172"/>
    </row>
  </sheetData>
  <mergeCells count="102">
    <mergeCell ref="A6:B6"/>
    <mergeCell ref="A7:A11"/>
    <mergeCell ref="B7:F7"/>
    <mergeCell ref="G7:G11"/>
    <mergeCell ref="H7:H10"/>
    <mergeCell ref="I7:J7"/>
    <mergeCell ref="I11:K11"/>
    <mergeCell ref="B1:C1"/>
    <mergeCell ref="E1:H1"/>
    <mergeCell ref="I1:S1"/>
    <mergeCell ref="A2:C3"/>
    <mergeCell ref="E2:V3"/>
    <mergeCell ref="G5:AD5"/>
    <mergeCell ref="Y8:AA9"/>
    <mergeCell ref="AB8:AB10"/>
    <mergeCell ref="AC8:AD9"/>
    <mergeCell ref="AE8:AF9"/>
    <mergeCell ref="AG8:AH9"/>
    <mergeCell ref="I9:J9"/>
    <mergeCell ref="R9:S9"/>
    <mergeCell ref="I10:J10"/>
    <mergeCell ref="R10:S10"/>
    <mergeCell ref="AA10:AA11"/>
    <mergeCell ref="U7:U11"/>
    <mergeCell ref="V7:V10"/>
    <mergeCell ref="W7:X10"/>
    <mergeCell ref="Y7:AH7"/>
    <mergeCell ref="I8:J8"/>
    <mergeCell ref="R8:S8"/>
    <mergeCell ref="L7:L11"/>
    <mergeCell ref="M7:M10"/>
    <mergeCell ref="N7:O10"/>
    <mergeCell ref="P7:P11"/>
    <mergeCell ref="Q7:Q10"/>
    <mergeCell ref="R7:S7"/>
    <mergeCell ref="N11:O11"/>
    <mergeCell ref="R11:T11"/>
    <mergeCell ref="W11:X11"/>
    <mergeCell ref="A14:I14"/>
    <mergeCell ref="K14:K16"/>
    <mergeCell ref="L14:AI14"/>
    <mergeCell ref="A15:A16"/>
    <mergeCell ref="B15:B16"/>
    <mergeCell ref="C15:C16"/>
    <mergeCell ref="D15:E15"/>
    <mergeCell ref="F15:F16"/>
    <mergeCell ref="G15:G16"/>
    <mergeCell ref="AI7:AI11"/>
    <mergeCell ref="B8:C8"/>
    <mergeCell ref="D8:E8"/>
    <mergeCell ref="F8:F10"/>
    <mergeCell ref="AB15:AE15"/>
    <mergeCell ref="AF15:AI15"/>
    <mergeCell ref="C17:C20"/>
    <mergeCell ref="M17:M20"/>
    <mergeCell ref="N17:N20"/>
    <mergeCell ref="Q17:Q20"/>
    <mergeCell ref="R17:R20"/>
    <mergeCell ref="U17:U20"/>
    <mergeCell ref="V17:V20"/>
    <mergeCell ref="Y17:Y20"/>
    <mergeCell ref="H15:H16"/>
    <mergeCell ref="I15:I16"/>
    <mergeCell ref="L15:O15"/>
    <mergeCell ref="P15:S15"/>
    <mergeCell ref="T15:W15"/>
    <mergeCell ref="X15:AA15"/>
    <mergeCell ref="Z17:Z20"/>
    <mergeCell ref="AC17:AC20"/>
    <mergeCell ref="AD17:AD20"/>
    <mergeCell ref="AG17:AG20"/>
    <mergeCell ref="AH17:AH20"/>
    <mergeCell ref="C21:C24"/>
    <mergeCell ref="K22:K24"/>
    <mergeCell ref="L22:AI22"/>
    <mergeCell ref="L23:O23"/>
    <mergeCell ref="P23:S23"/>
    <mergeCell ref="T23:W23"/>
    <mergeCell ref="X23:AA23"/>
    <mergeCell ref="AB23:AI28"/>
    <mergeCell ref="C25:C28"/>
    <mergeCell ref="M25:M28"/>
    <mergeCell ref="N25:N28"/>
    <mergeCell ref="Q25:Q28"/>
    <mergeCell ref="R25:R28"/>
    <mergeCell ref="U25:U28"/>
    <mergeCell ref="V25:V28"/>
    <mergeCell ref="AC30:AC32"/>
    <mergeCell ref="A35:A38"/>
    <mergeCell ref="AC40:AG40"/>
    <mergeCell ref="AC41:AG41"/>
    <mergeCell ref="AC46:AG46"/>
    <mergeCell ref="Y25:Y28"/>
    <mergeCell ref="Z25:Z28"/>
    <mergeCell ref="C29:C32"/>
    <mergeCell ref="K30:K32"/>
    <mergeCell ref="N30:N32"/>
    <mergeCell ref="P30:P32"/>
    <mergeCell ref="S30:S32"/>
    <mergeCell ref="U30:U32"/>
    <mergeCell ref="X30:X32"/>
    <mergeCell ref="Z30:Z32"/>
  </mergeCells>
  <pageMargins left="0.7" right="0.7" top="0.75" bottom="0.75" header="0.3" footer="0.3"/>
  <extLst>
    <ext xmlns:mx="http://schemas.microsoft.com/office/mac/excel/2008/main" uri="{64002731-A6B0-56B0-2670-7721B7C09600}">
      <mx:PLV Mode="0" OnePage="0" WScale="0"/>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tabColor indexed="40"/>
  </sheetPr>
  <dimension ref="A1:N24"/>
  <sheetViews>
    <sheetView zoomScale="70" zoomScaleNormal="70" zoomScalePageLayoutView="70" workbookViewId="0">
      <pane xSplit="1" topLeftCell="B1" activePane="topRight" state="frozen"/>
      <selection activeCell="R10" sqref="R10"/>
      <selection pane="topRight" activeCell="L14" sqref="L14"/>
    </sheetView>
  </sheetViews>
  <sheetFormatPr defaultColWidth="12" defaultRowHeight="15.75"/>
  <cols>
    <col min="1" max="1" width="18.375" style="15" customWidth="1"/>
    <col min="2" max="10" width="9.75" style="15" customWidth="1"/>
    <col min="11" max="256" width="12" style="15"/>
    <col min="257" max="257" width="18.375" style="15" customWidth="1"/>
    <col min="258" max="266" width="9.75" style="15" customWidth="1"/>
    <col min="267" max="512" width="12" style="15"/>
    <col min="513" max="513" width="18.375" style="15" customWidth="1"/>
    <col min="514" max="522" width="9.75" style="15" customWidth="1"/>
    <col min="523" max="768" width="12" style="15"/>
    <col min="769" max="769" width="18.375" style="15" customWidth="1"/>
    <col min="770" max="778" width="9.75" style="15" customWidth="1"/>
    <col min="779" max="1024" width="12" style="15"/>
    <col min="1025" max="1025" width="18.375" style="15" customWidth="1"/>
    <col min="1026" max="1034" width="9.75" style="15" customWidth="1"/>
    <col min="1035" max="1280" width="12" style="15"/>
    <col min="1281" max="1281" width="18.375" style="15" customWidth="1"/>
    <col min="1282" max="1290" width="9.75" style="15" customWidth="1"/>
    <col min="1291" max="1536" width="12" style="15"/>
    <col min="1537" max="1537" width="18.375" style="15" customWidth="1"/>
    <col min="1538" max="1546" width="9.75" style="15" customWidth="1"/>
    <col min="1547" max="1792" width="12" style="15"/>
    <col min="1793" max="1793" width="18.375" style="15" customWidth="1"/>
    <col min="1794" max="1802" width="9.75" style="15" customWidth="1"/>
    <col min="1803" max="2048" width="12" style="15"/>
    <col min="2049" max="2049" width="18.375" style="15" customWidth="1"/>
    <col min="2050" max="2058" width="9.75" style="15" customWidth="1"/>
    <col min="2059" max="2304" width="12" style="15"/>
    <col min="2305" max="2305" width="18.375" style="15" customWidth="1"/>
    <col min="2306" max="2314" width="9.75" style="15" customWidth="1"/>
    <col min="2315" max="2560" width="12" style="15"/>
    <col min="2561" max="2561" width="18.375" style="15" customWidth="1"/>
    <col min="2562" max="2570" width="9.75" style="15" customWidth="1"/>
    <col min="2571" max="2816" width="12" style="15"/>
    <col min="2817" max="2817" width="18.375" style="15" customWidth="1"/>
    <col min="2818" max="2826" width="9.75" style="15" customWidth="1"/>
    <col min="2827" max="3072" width="12" style="15"/>
    <col min="3073" max="3073" width="18.375" style="15" customWidth="1"/>
    <col min="3074" max="3082" width="9.75" style="15" customWidth="1"/>
    <col min="3083" max="3328" width="12" style="15"/>
    <col min="3329" max="3329" width="18.375" style="15" customWidth="1"/>
    <col min="3330" max="3338" width="9.75" style="15" customWidth="1"/>
    <col min="3339" max="3584" width="12" style="15"/>
    <col min="3585" max="3585" width="18.375" style="15" customWidth="1"/>
    <col min="3586" max="3594" width="9.75" style="15" customWidth="1"/>
    <col min="3595" max="3840" width="12" style="15"/>
    <col min="3841" max="3841" width="18.375" style="15" customWidth="1"/>
    <col min="3842" max="3850" width="9.75" style="15" customWidth="1"/>
    <col min="3851" max="4096" width="12" style="15"/>
    <col min="4097" max="4097" width="18.375" style="15" customWidth="1"/>
    <col min="4098" max="4106" width="9.75" style="15" customWidth="1"/>
    <col min="4107" max="4352" width="12" style="15"/>
    <col min="4353" max="4353" width="18.375" style="15" customWidth="1"/>
    <col min="4354" max="4362" width="9.75" style="15" customWidth="1"/>
    <col min="4363" max="4608" width="12" style="15"/>
    <col min="4609" max="4609" width="18.375" style="15" customWidth="1"/>
    <col min="4610" max="4618" width="9.75" style="15" customWidth="1"/>
    <col min="4619" max="4864" width="12" style="15"/>
    <col min="4865" max="4865" width="18.375" style="15" customWidth="1"/>
    <col min="4866" max="4874" width="9.75" style="15" customWidth="1"/>
    <col min="4875" max="5120" width="12" style="15"/>
    <col min="5121" max="5121" width="18.375" style="15" customWidth="1"/>
    <col min="5122" max="5130" width="9.75" style="15" customWidth="1"/>
    <col min="5131" max="5376" width="12" style="15"/>
    <col min="5377" max="5377" width="18.375" style="15" customWidth="1"/>
    <col min="5378" max="5386" width="9.75" style="15" customWidth="1"/>
    <col min="5387" max="5632" width="12" style="15"/>
    <col min="5633" max="5633" width="18.375" style="15" customWidth="1"/>
    <col min="5634" max="5642" width="9.75" style="15" customWidth="1"/>
    <col min="5643" max="5888" width="12" style="15"/>
    <col min="5889" max="5889" width="18.375" style="15" customWidth="1"/>
    <col min="5890" max="5898" width="9.75" style="15" customWidth="1"/>
    <col min="5899" max="6144" width="12" style="15"/>
    <col min="6145" max="6145" width="18.375" style="15" customWidth="1"/>
    <col min="6146" max="6154" width="9.75" style="15" customWidth="1"/>
    <col min="6155" max="6400" width="12" style="15"/>
    <col min="6401" max="6401" width="18.375" style="15" customWidth="1"/>
    <col min="6402" max="6410" width="9.75" style="15" customWidth="1"/>
    <col min="6411" max="6656" width="12" style="15"/>
    <col min="6657" max="6657" width="18.375" style="15" customWidth="1"/>
    <col min="6658" max="6666" width="9.75" style="15" customWidth="1"/>
    <col min="6667" max="6912" width="12" style="15"/>
    <col min="6913" max="6913" width="18.375" style="15" customWidth="1"/>
    <col min="6914" max="6922" width="9.75" style="15" customWidth="1"/>
    <col min="6923" max="7168" width="12" style="15"/>
    <col min="7169" max="7169" width="18.375" style="15" customWidth="1"/>
    <col min="7170" max="7178" width="9.75" style="15" customWidth="1"/>
    <col min="7179" max="7424" width="12" style="15"/>
    <col min="7425" max="7425" width="18.375" style="15" customWidth="1"/>
    <col min="7426" max="7434" width="9.75" style="15" customWidth="1"/>
    <col min="7435" max="7680" width="12" style="15"/>
    <col min="7681" max="7681" width="18.375" style="15" customWidth="1"/>
    <col min="7682" max="7690" width="9.75" style="15" customWidth="1"/>
    <col min="7691" max="7936" width="12" style="15"/>
    <col min="7937" max="7937" width="18.375" style="15" customWidth="1"/>
    <col min="7938" max="7946" width="9.75" style="15" customWidth="1"/>
    <col min="7947" max="8192" width="12" style="15"/>
    <col min="8193" max="8193" width="18.375" style="15" customWidth="1"/>
    <col min="8194" max="8202" width="9.75" style="15" customWidth="1"/>
    <col min="8203" max="8448" width="12" style="15"/>
    <col min="8449" max="8449" width="18.375" style="15" customWidth="1"/>
    <col min="8450" max="8458" width="9.75" style="15" customWidth="1"/>
    <col min="8459" max="8704" width="12" style="15"/>
    <col min="8705" max="8705" width="18.375" style="15" customWidth="1"/>
    <col min="8706" max="8714" width="9.75" style="15" customWidth="1"/>
    <col min="8715" max="8960" width="12" style="15"/>
    <col min="8961" max="8961" width="18.375" style="15" customWidth="1"/>
    <col min="8962" max="8970" width="9.75" style="15" customWidth="1"/>
    <col min="8971" max="9216" width="12" style="15"/>
    <col min="9217" max="9217" width="18.375" style="15" customWidth="1"/>
    <col min="9218" max="9226" width="9.75" style="15" customWidth="1"/>
    <col min="9227" max="9472" width="12" style="15"/>
    <col min="9473" max="9473" width="18.375" style="15" customWidth="1"/>
    <col min="9474" max="9482" width="9.75" style="15" customWidth="1"/>
    <col min="9483" max="9728" width="12" style="15"/>
    <col min="9729" max="9729" width="18.375" style="15" customWidth="1"/>
    <col min="9730" max="9738" width="9.75" style="15" customWidth="1"/>
    <col min="9739" max="9984" width="12" style="15"/>
    <col min="9985" max="9985" width="18.375" style="15" customWidth="1"/>
    <col min="9986" max="9994" width="9.75" style="15" customWidth="1"/>
    <col min="9995" max="10240" width="12" style="15"/>
    <col min="10241" max="10241" width="18.375" style="15" customWidth="1"/>
    <col min="10242" max="10250" width="9.75" style="15" customWidth="1"/>
    <col min="10251" max="10496" width="12" style="15"/>
    <col min="10497" max="10497" width="18.375" style="15" customWidth="1"/>
    <col min="10498" max="10506" width="9.75" style="15" customWidth="1"/>
    <col min="10507" max="10752" width="12" style="15"/>
    <col min="10753" max="10753" width="18.375" style="15" customWidth="1"/>
    <col min="10754" max="10762" width="9.75" style="15" customWidth="1"/>
    <col min="10763" max="11008" width="12" style="15"/>
    <col min="11009" max="11009" width="18.375" style="15" customWidth="1"/>
    <col min="11010" max="11018" width="9.75" style="15" customWidth="1"/>
    <col min="11019" max="11264" width="12" style="15"/>
    <col min="11265" max="11265" width="18.375" style="15" customWidth="1"/>
    <col min="11266" max="11274" width="9.75" style="15" customWidth="1"/>
    <col min="11275" max="11520" width="12" style="15"/>
    <col min="11521" max="11521" width="18.375" style="15" customWidth="1"/>
    <col min="11522" max="11530" width="9.75" style="15" customWidth="1"/>
    <col min="11531" max="11776" width="12" style="15"/>
    <col min="11777" max="11777" width="18.375" style="15" customWidth="1"/>
    <col min="11778" max="11786" width="9.75" style="15" customWidth="1"/>
    <col min="11787" max="12032" width="12" style="15"/>
    <col min="12033" max="12033" width="18.375" style="15" customWidth="1"/>
    <col min="12034" max="12042" width="9.75" style="15" customWidth="1"/>
    <col min="12043" max="12288" width="12" style="15"/>
    <col min="12289" max="12289" width="18.375" style="15" customWidth="1"/>
    <col min="12290" max="12298" width="9.75" style="15" customWidth="1"/>
    <col min="12299" max="12544" width="12" style="15"/>
    <col min="12545" max="12545" width="18.375" style="15" customWidth="1"/>
    <col min="12546" max="12554" width="9.75" style="15" customWidth="1"/>
    <col min="12555" max="12800" width="12" style="15"/>
    <col min="12801" max="12801" width="18.375" style="15" customWidth="1"/>
    <col min="12802" max="12810" width="9.75" style="15" customWidth="1"/>
    <col min="12811" max="13056" width="12" style="15"/>
    <col min="13057" max="13057" width="18.375" style="15" customWidth="1"/>
    <col min="13058" max="13066" width="9.75" style="15" customWidth="1"/>
    <col min="13067" max="13312" width="12" style="15"/>
    <col min="13313" max="13313" width="18.375" style="15" customWidth="1"/>
    <col min="13314" max="13322" width="9.75" style="15" customWidth="1"/>
    <col min="13323" max="13568" width="12" style="15"/>
    <col min="13569" max="13569" width="18.375" style="15" customWidth="1"/>
    <col min="13570" max="13578" width="9.75" style="15" customWidth="1"/>
    <col min="13579" max="13824" width="12" style="15"/>
    <col min="13825" max="13825" width="18.375" style="15" customWidth="1"/>
    <col min="13826" max="13834" width="9.75" style="15" customWidth="1"/>
    <col min="13835" max="14080" width="12" style="15"/>
    <col min="14081" max="14081" width="18.375" style="15" customWidth="1"/>
    <col min="14082" max="14090" width="9.75" style="15" customWidth="1"/>
    <col min="14091" max="14336" width="12" style="15"/>
    <col min="14337" max="14337" width="18.375" style="15" customWidth="1"/>
    <col min="14338" max="14346" width="9.75" style="15" customWidth="1"/>
    <col min="14347" max="14592" width="12" style="15"/>
    <col min="14593" max="14593" width="18.375" style="15" customWidth="1"/>
    <col min="14594" max="14602" width="9.75" style="15" customWidth="1"/>
    <col min="14603" max="14848" width="12" style="15"/>
    <col min="14849" max="14849" width="18.375" style="15" customWidth="1"/>
    <col min="14850" max="14858" width="9.75" style="15" customWidth="1"/>
    <col min="14859" max="15104" width="12" style="15"/>
    <col min="15105" max="15105" width="18.375" style="15" customWidth="1"/>
    <col min="15106" max="15114" width="9.75" style="15" customWidth="1"/>
    <col min="15115" max="15360" width="12" style="15"/>
    <col min="15361" max="15361" width="18.375" style="15" customWidth="1"/>
    <col min="15362" max="15370" width="9.75" style="15" customWidth="1"/>
    <col min="15371" max="15616" width="12" style="15"/>
    <col min="15617" max="15617" width="18.375" style="15" customWidth="1"/>
    <col min="15618" max="15626" width="9.75" style="15" customWidth="1"/>
    <col min="15627" max="15872" width="12" style="15"/>
    <col min="15873" max="15873" width="18.375" style="15" customWidth="1"/>
    <col min="15874" max="15882" width="9.75" style="15" customWidth="1"/>
    <col min="15883" max="16128" width="12" style="15"/>
    <col min="16129" max="16129" width="18.375" style="15" customWidth="1"/>
    <col min="16130" max="16138" width="9.75" style="15" customWidth="1"/>
    <col min="16139" max="16384" width="12" style="15"/>
  </cols>
  <sheetData>
    <row r="1" spans="1:14" ht="18.75">
      <c r="A1" s="13"/>
      <c r="B1" s="14" t="s">
        <v>304</v>
      </c>
      <c r="E1" s="14"/>
      <c r="K1" s="16" t="s">
        <v>305</v>
      </c>
      <c r="L1" s="17">
        <f ca="1">TODAY()</f>
        <v>43521</v>
      </c>
    </row>
    <row r="2" spans="1:14">
      <c r="A2" s="438" t="s">
        <v>306</v>
      </c>
      <c r="B2" s="438"/>
      <c r="C2" s="438"/>
      <c r="D2" s="438"/>
      <c r="E2" s="438"/>
      <c r="F2" s="438"/>
      <c r="G2" s="438"/>
      <c r="H2" s="438"/>
      <c r="I2" s="438"/>
      <c r="J2" s="438"/>
      <c r="K2" s="438"/>
      <c r="L2" s="438"/>
    </row>
    <row r="3" spans="1:14">
      <c r="B3" s="439" t="s">
        <v>307</v>
      </c>
      <c r="C3" s="440"/>
      <c r="D3" s="440"/>
      <c r="E3" s="440"/>
      <c r="F3" s="440"/>
      <c r="G3" s="441"/>
      <c r="H3" s="439" t="s">
        <v>308</v>
      </c>
      <c r="I3" s="440"/>
      <c r="J3" s="440"/>
      <c r="K3" s="440"/>
      <c r="L3" s="441"/>
    </row>
    <row r="4" spans="1:14" ht="34.5" customHeight="1">
      <c r="A4" s="18" t="s">
        <v>309</v>
      </c>
      <c r="B4" s="19">
        <v>6</v>
      </c>
      <c r="C4" s="19">
        <v>7</v>
      </c>
      <c r="D4" s="19">
        <v>8</v>
      </c>
      <c r="E4" s="19">
        <v>9</v>
      </c>
      <c r="F4" s="19" t="s">
        <v>310</v>
      </c>
      <c r="G4" s="19" t="s">
        <v>311</v>
      </c>
      <c r="H4" s="19">
        <v>10</v>
      </c>
      <c r="I4" s="19">
        <v>11</v>
      </c>
      <c r="J4" s="19">
        <v>12</v>
      </c>
      <c r="K4" s="19" t="s">
        <v>310</v>
      </c>
      <c r="L4" s="19" t="s">
        <v>311</v>
      </c>
    </row>
    <row r="5" spans="1:14" s="26" customFormat="1" ht="21" customHeight="1">
      <c r="A5" s="20" t="s">
        <v>291</v>
      </c>
      <c r="B5" s="21">
        <v>4</v>
      </c>
      <c r="C5" s="21">
        <v>4</v>
      </c>
      <c r="D5" s="21">
        <v>4</v>
      </c>
      <c r="E5" s="21">
        <v>5</v>
      </c>
      <c r="F5" s="22">
        <f t="shared" ref="F5:F15" si="0">SUM(B5:E5)</f>
        <v>17</v>
      </c>
      <c r="G5" s="23">
        <f>(F5+1.33)*1.9/$F$21</f>
        <v>0.3109553571428571</v>
      </c>
      <c r="H5" s="24">
        <v>3</v>
      </c>
      <c r="I5" s="24">
        <v>3.5</v>
      </c>
      <c r="J5" s="24">
        <v>3</v>
      </c>
      <c r="K5" s="22">
        <f t="shared" ref="K5:K16" si="1">SUM(H5:J5)</f>
        <v>9.5</v>
      </c>
      <c r="L5" s="23">
        <f>(K5+2)*2.25/$K$21</f>
        <v>0.30263157894736842</v>
      </c>
      <c r="M5" s="25"/>
      <c r="N5" s="25"/>
    </row>
    <row r="6" spans="1:14" s="26" customFormat="1" ht="21" customHeight="1">
      <c r="A6" s="20" t="s">
        <v>292</v>
      </c>
      <c r="B6" s="21">
        <v>1</v>
      </c>
      <c r="C6" s="21">
        <v>2</v>
      </c>
      <c r="D6" s="27">
        <v>1.5</v>
      </c>
      <c r="E6" s="27">
        <v>1.5</v>
      </c>
      <c r="F6" s="28">
        <f t="shared" si="0"/>
        <v>6</v>
      </c>
      <c r="G6" s="29">
        <f>F6*1.9/$F$21</f>
        <v>0.10178571428571427</v>
      </c>
      <c r="H6" s="24">
        <v>1.5</v>
      </c>
      <c r="I6" s="24">
        <v>1</v>
      </c>
      <c r="J6" s="24">
        <v>1.5</v>
      </c>
      <c r="K6" s="30">
        <f t="shared" si="1"/>
        <v>4</v>
      </c>
      <c r="L6" s="31">
        <f t="shared" ref="L6:L16" si="2">K6*2.25/$K$21</f>
        <v>0.10526315789473684</v>
      </c>
      <c r="M6" s="25"/>
    </row>
    <row r="7" spans="1:14" s="26" customFormat="1" ht="21" customHeight="1">
      <c r="A7" s="20" t="s">
        <v>293</v>
      </c>
      <c r="B7" s="21">
        <v>1</v>
      </c>
      <c r="C7" s="21">
        <v>2</v>
      </c>
      <c r="D7" s="27">
        <v>1.5</v>
      </c>
      <c r="E7" s="27">
        <v>1.5</v>
      </c>
      <c r="F7" s="28">
        <f t="shared" si="0"/>
        <v>6</v>
      </c>
      <c r="G7" s="29">
        <f>F7*1.9/$F$21</f>
        <v>0.10178571428571427</v>
      </c>
      <c r="H7" s="24">
        <v>1.5</v>
      </c>
      <c r="I7" s="24">
        <v>1</v>
      </c>
      <c r="J7" s="24">
        <v>1.5</v>
      </c>
      <c r="K7" s="30">
        <f t="shared" si="1"/>
        <v>4</v>
      </c>
      <c r="L7" s="31">
        <f t="shared" si="2"/>
        <v>0.10526315789473684</v>
      </c>
      <c r="M7" s="25"/>
    </row>
    <row r="8" spans="1:14" s="26" customFormat="1" ht="21" customHeight="1">
      <c r="A8" s="20" t="s">
        <v>294</v>
      </c>
      <c r="B8" s="21">
        <v>1</v>
      </c>
      <c r="C8" s="21">
        <v>1</v>
      </c>
      <c r="D8" s="21">
        <v>1</v>
      </c>
      <c r="E8" s="21">
        <v>1</v>
      </c>
      <c r="F8" s="28">
        <f t="shared" si="0"/>
        <v>4</v>
      </c>
      <c r="G8" s="29">
        <f>F8*1.9/$F$21</f>
        <v>6.7857142857142852E-2</v>
      </c>
      <c r="H8" s="24">
        <v>1</v>
      </c>
      <c r="I8" s="24">
        <v>1</v>
      </c>
      <c r="J8" s="24">
        <v>1</v>
      </c>
      <c r="K8" s="30">
        <f t="shared" si="1"/>
        <v>3</v>
      </c>
      <c r="L8" s="31">
        <f t="shared" si="2"/>
        <v>7.8947368421052627E-2</v>
      </c>
      <c r="M8" s="25"/>
    </row>
    <row r="9" spans="1:14" s="26" customFormat="1" ht="21" customHeight="1">
      <c r="A9" s="20" t="s">
        <v>295</v>
      </c>
      <c r="B9" s="21">
        <v>3</v>
      </c>
      <c r="C9" s="21">
        <v>3</v>
      </c>
      <c r="D9" s="21">
        <v>3</v>
      </c>
      <c r="E9" s="21">
        <v>2</v>
      </c>
      <c r="F9" s="22">
        <f t="shared" si="0"/>
        <v>11</v>
      </c>
      <c r="G9" s="23">
        <f>(F9+1.33)*1.9/$F$21</f>
        <v>0.20916964285714285</v>
      </c>
      <c r="H9" s="24">
        <v>3</v>
      </c>
      <c r="I9" s="24">
        <v>3</v>
      </c>
      <c r="J9" s="24">
        <v>3</v>
      </c>
      <c r="K9" s="22">
        <f t="shared" si="1"/>
        <v>9</v>
      </c>
      <c r="L9" s="23">
        <f>(K9+2)*2.25/$K$21</f>
        <v>0.28947368421052633</v>
      </c>
      <c r="M9" s="25"/>
    </row>
    <row r="10" spans="1:14" s="26" customFormat="1" ht="21" customHeight="1">
      <c r="A10" s="20" t="s">
        <v>296</v>
      </c>
      <c r="B10" s="21">
        <v>4</v>
      </c>
      <c r="C10" s="21">
        <v>4</v>
      </c>
      <c r="D10" s="21">
        <v>4</v>
      </c>
      <c r="E10" s="21">
        <v>4</v>
      </c>
      <c r="F10" s="22">
        <f t="shared" si="0"/>
        <v>16</v>
      </c>
      <c r="G10" s="23">
        <f>(F10+1.33)*1.9/$F$21</f>
        <v>0.29399107142857134</v>
      </c>
      <c r="H10" s="24">
        <v>3</v>
      </c>
      <c r="I10" s="24">
        <v>3.5</v>
      </c>
      <c r="J10" s="24">
        <v>3.5</v>
      </c>
      <c r="K10" s="22">
        <f t="shared" si="1"/>
        <v>10</v>
      </c>
      <c r="L10" s="23">
        <f>(K10+2)*2.25/$K$21</f>
        <v>0.31578947368421051</v>
      </c>
      <c r="M10" s="25"/>
    </row>
    <row r="11" spans="1:14" s="26" customFormat="1" ht="21" customHeight="1">
      <c r="A11" s="20" t="s">
        <v>297</v>
      </c>
      <c r="B11" s="21">
        <v>1</v>
      </c>
      <c r="C11" s="21">
        <v>1</v>
      </c>
      <c r="D11" s="21">
        <v>1</v>
      </c>
      <c r="E11" s="21">
        <v>2</v>
      </c>
      <c r="F11" s="22">
        <f t="shared" si="0"/>
        <v>5</v>
      </c>
      <c r="G11" s="23">
        <f>(F11+1.33)*1.9/$F$21</f>
        <v>0.10738392857142856</v>
      </c>
      <c r="H11" s="24">
        <v>2</v>
      </c>
      <c r="I11" s="24">
        <v>2</v>
      </c>
      <c r="J11" s="24">
        <v>2</v>
      </c>
      <c r="K11" s="22">
        <f t="shared" si="1"/>
        <v>6</v>
      </c>
      <c r="L11" s="23">
        <f>(K11+2)*2.25/$K$21</f>
        <v>0.21052631578947367</v>
      </c>
      <c r="M11" s="25"/>
    </row>
    <row r="12" spans="1:14" s="26" customFormat="1" ht="21" customHeight="1">
      <c r="A12" s="20" t="s">
        <v>298</v>
      </c>
      <c r="B12" s="21">
        <v>0</v>
      </c>
      <c r="C12" s="21">
        <v>0</v>
      </c>
      <c r="D12" s="21">
        <v>2</v>
      </c>
      <c r="E12" s="21">
        <v>2</v>
      </c>
      <c r="F12" s="22">
        <f t="shared" si="0"/>
        <v>4</v>
      </c>
      <c r="G12" s="23">
        <f>(F12+1.33)*1.9/$F$21</f>
        <v>9.0419642857142851E-2</v>
      </c>
      <c r="H12" s="24">
        <v>2</v>
      </c>
      <c r="I12" s="24">
        <v>2</v>
      </c>
      <c r="J12" s="24">
        <v>2</v>
      </c>
      <c r="K12" s="22">
        <f t="shared" si="1"/>
        <v>6</v>
      </c>
      <c r="L12" s="23">
        <f>(K12+2)*2.25/$K$21</f>
        <v>0.21052631578947367</v>
      </c>
      <c r="M12" s="25"/>
    </row>
    <row r="13" spans="1:14" s="26" customFormat="1" ht="21" customHeight="1">
      <c r="A13" s="20" t="s">
        <v>299</v>
      </c>
      <c r="B13" s="21">
        <v>2</v>
      </c>
      <c r="C13" s="21">
        <v>2</v>
      </c>
      <c r="D13" s="21">
        <v>2</v>
      </c>
      <c r="E13" s="21">
        <v>2</v>
      </c>
      <c r="F13" s="22">
        <f t="shared" si="0"/>
        <v>8</v>
      </c>
      <c r="G13" s="23">
        <f>(F13+1.33)*1.9/$F$21</f>
        <v>0.15827678571428572</v>
      </c>
      <c r="H13" s="24">
        <v>1</v>
      </c>
      <c r="I13" s="27">
        <v>1.5</v>
      </c>
      <c r="J13" s="27">
        <v>1.5</v>
      </c>
      <c r="K13" s="22">
        <f t="shared" si="1"/>
        <v>4</v>
      </c>
      <c r="L13" s="23">
        <f>(K13+2)*2.25/$K$21</f>
        <v>0.15789473684210525</v>
      </c>
      <c r="M13" s="25"/>
    </row>
    <row r="14" spans="1:14" s="26" customFormat="1" ht="21" customHeight="1">
      <c r="A14" s="20" t="s">
        <v>312</v>
      </c>
      <c r="B14" s="21">
        <v>2</v>
      </c>
      <c r="C14" s="24">
        <v>1.5</v>
      </c>
      <c r="D14" s="24">
        <v>1.5</v>
      </c>
      <c r="E14" s="21">
        <v>1</v>
      </c>
      <c r="F14" s="28">
        <f t="shared" si="0"/>
        <v>6</v>
      </c>
      <c r="G14" s="29">
        <f>F14*1.9/$F$21</f>
        <v>0.10178571428571427</v>
      </c>
      <c r="H14" s="24">
        <v>1.5</v>
      </c>
      <c r="I14" s="24">
        <v>1.5</v>
      </c>
      <c r="J14" s="24">
        <v>1</v>
      </c>
      <c r="K14" s="30">
        <f t="shared" si="1"/>
        <v>4</v>
      </c>
      <c r="L14" s="31">
        <f t="shared" si="2"/>
        <v>0.10526315789473684</v>
      </c>
      <c r="M14" s="25"/>
    </row>
    <row r="15" spans="1:14" s="26" customFormat="1" ht="21" customHeight="1">
      <c r="A15" s="20" t="s">
        <v>302</v>
      </c>
      <c r="B15" s="21">
        <v>2</v>
      </c>
      <c r="C15" s="21">
        <v>2</v>
      </c>
      <c r="D15" s="21">
        <v>2</v>
      </c>
      <c r="E15" s="21">
        <v>2</v>
      </c>
      <c r="F15" s="28">
        <f t="shared" si="0"/>
        <v>8</v>
      </c>
      <c r="G15" s="29">
        <f>F15*1.9/$F$21</f>
        <v>0.1357142857142857</v>
      </c>
      <c r="H15" s="24">
        <v>2</v>
      </c>
      <c r="I15" s="24">
        <v>2</v>
      </c>
      <c r="J15" s="24">
        <v>2</v>
      </c>
      <c r="K15" s="30">
        <f t="shared" si="1"/>
        <v>6</v>
      </c>
      <c r="L15" s="31">
        <f t="shared" si="2"/>
        <v>0.15789473684210525</v>
      </c>
      <c r="M15" s="25"/>
    </row>
    <row r="16" spans="1:14" s="26" customFormat="1" ht="21" customHeight="1">
      <c r="A16" s="20" t="s">
        <v>313</v>
      </c>
      <c r="B16" s="21"/>
      <c r="C16" s="21"/>
      <c r="D16" s="21"/>
      <c r="E16" s="21"/>
      <c r="F16" s="28"/>
      <c r="G16" s="31"/>
      <c r="H16" s="24">
        <v>1</v>
      </c>
      <c r="I16" s="24">
        <v>1</v>
      </c>
      <c r="J16" s="24">
        <v>1</v>
      </c>
      <c r="K16" s="30">
        <f t="shared" si="1"/>
        <v>3</v>
      </c>
      <c r="L16" s="31">
        <f t="shared" si="2"/>
        <v>7.8947368421052627E-2</v>
      </c>
      <c r="M16" s="25"/>
    </row>
    <row r="17" spans="1:14" s="26" customFormat="1" ht="21" customHeight="1">
      <c r="A17" s="20" t="s">
        <v>314</v>
      </c>
      <c r="B17" s="21">
        <v>1</v>
      </c>
      <c r="C17" s="21">
        <v>1</v>
      </c>
      <c r="D17" s="21">
        <v>1</v>
      </c>
      <c r="E17" s="27">
        <v>0.5</v>
      </c>
      <c r="F17" s="30">
        <f>SUM(B17:E17)</f>
        <v>3.5</v>
      </c>
      <c r="G17" s="29">
        <f>F17*1.9/$F$21</f>
        <v>5.9374999999999997E-2</v>
      </c>
      <c r="H17" s="24"/>
      <c r="I17" s="24"/>
      <c r="J17" s="24"/>
      <c r="K17" s="30"/>
      <c r="L17" s="31"/>
      <c r="M17" s="25"/>
    </row>
    <row r="18" spans="1:14" s="26" customFormat="1" ht="21" customHeight="1">
      <c r="A18" s="20" t="s">
        <v>315</v>
      </c>
      <c r="B18" s="21">
        <v>1</v>
      </c>
      <c r="C18" s="21">
        <v>1</v>
      </c>
      <c r="D18" s="21">
        <v>1</v>
      </c>
      <c r="E18" s="27">
        <v>0.5</v>
      </c>
      <c r="F18" s="30">
        <f>SUM(B18:E18)</f>
        <v>3.5</v>
      </c>
      <c r="G18" s="29">
        <f>F18*1.9/$F$21</f>
        <v>5.9374999999999997E-2</v>
      </c>
      <c r="H18" s="24"/>
      <c r="I18" s="24"/>
      <c r="J18" s="24"/>
      <c r="K18" s="30"/>
      <c r="L18" s="31"/>
      <c r="M18" s="25"/>
    </row>
    <row r="19" spans="1:14" s="26" customFormat="1" ht="21" customHeight="1">
      <c r="A19" s="20" t="s">
        <v>303</v>
      </c>
      <c r="B19" s="21">
        <v>2</v>
      </c>
      <c r="C19" s="21">
        <v>2</v>
      </c>
      <c r="D19" s="21">
        <v>2</v>
      </c>
      <c r="E19" s="21"/>
      <c r="F19" s="28">
        <v>6</v>
      </c>
      <c r="G19" s="29">
        <f>F19*1.9/$F$21</f>
        <v>0.10178571428571427</v>
      </c>
      <c r="H19" s="24">
        <v>2</v>
      </c>
      <c r="I19" s="24">
        <v>1.5</v>
      </c>
      <c r="J19" s="24">
        <v>1.5</v>
      </c>
      <c r="K19" s="30">
        <f>SUM(H19:J19)</f>
        <v>5</v>
      </c>
      <c r="L19" s="31">
        <f>K19*2.25/$K$21</f>
        <v>0.13157894736842105</v>
      </c>
      <c r="M19" s="25"/>
      <c r="N19" s="32"/>
    </row>
    <row r="20" spans="1:14" s="26" customFormat="1" ht="21" customHeight="1">
      <c r="A20" s="20" t="s">
        <v>316</v>
      </c>
      <c r="B20" s="21">
        <v>2</v>
      </c>
      <c r="C20" s="21">
        <v>2</v>
      </c>
      <c r="D20" s="21">
        <v>2</v>
      </c>
      <c r="E20" s="21">
        <v>2</v>
      </c>
      <c r="F20" s="28">
        <f>SUM(B20:E20)</f>
        <v>8</v>
      </c>
      <c r="G20" s="31"/>
      <c r="H20" s="24">
        <v>4</v>
      </c>
      <c r="I20" s="24">
        <v>4</v>
      </c>
      <c r="J20" s="24">
        <v>4</v>
      </c>
      <c r="K20" s="30">
        <f>SUM(H20:J20)</f>
        <v>12</v>
      </c>
      <c r="L20" s="31"/>
      <c r="M20" s="25"/>
      <c r="N20" s="25"/>
    </row>
    <row r="21" spans="1:14" s="34" customFormat="1" ht="21" customHeight="1">
      <c r="A21" s="20" t="s">
        <v>317</v>
      </c>
      <c r="B21" s="28">
        <f t="shared" ref="B21:K21" si="3">SUM(B5:B20)</f>
        <v>27</v>
      </c>
      <c r="C21" s="28">
        <f t="shared" si="3"/>
        <v>28.5</v>
      </c>
      <c r="D21" s="28">
        <f t="shared" si="3"/>
        <v>29.5</v>
      </c>
      <c r="E21" s="28">
        <f t="shared" si="3"/>
        <v>27</v>
      </c>
      <c r="F21" s="28">
        <f t="shared" si="3"/>
        <v>112</v>
      </c>
      <c r="G21" s="33">
        <f>SUM(G5:G20)</f>
        <v>1.8996607142857143</v>
      </c>
      <c r="H21" s="30">
        <f t="shared" si="3"/>
        <v>28.5</v>
      </c>
      <c r="I21" s="30">
        <f t="shared" si="3"/>
        <v>28.5</v>
      </c>
      <c r="J21" s="30">
        <f t="shared" si="3"/>
        <v>28.5</v>
      </c>
      <c r="K21" s="30">
        <f t="shared" si="3"/>
        <v>85.5</v>
      </c>
      <c r="L21" s="33">
        <f>SUM(L5:L20)</f>
        <v>2.25</v>
      </c>
      <c r="M21" s="25"/>
    </row>
    <row r="23" spans="1:14">
      <c r="A23" s="15" t="s">
        <v>318</v>
      </c>
      <c r="F23" s="35">
        <f>0.136/6</f>
        <v>2.2666666666666668E-2</v>
      </c>
      <c r="H23" s="15" t="s">
        <v>319</v>
      </c>
      <c r="L23" s="35">
        <f>0.17/6</f>
        <v>2.8333333333333335E-2</v>
      </c>
    </row>
    <row r="24" spans="1:14">
      <c r="A24" s="36" t="s">
        <v>320</v>
      </c>
      <c r="H24" s="37" t="s">
        <v>320</v>
      </c>
      <c r="I24" s="38"/>
      <c r="J24" s="38"/>
      <c r="K24" s="38"/>
      <c r="L24" s="38"/>
    </row>
  </sheetData>
  <sheetProtection password="CFEC" sheet="1" objects="1" scenarios="1"/>
  <mergeCells count="3">
    <mergeCell ref="A2:L2"/>
    <mergeCell ref="B3:G3"/>
    <mergeCell ref="H3:L3"/>
  </mergeCells>
  <pageMargins left="0.5" right="0.25" top="0.5" bottom="0.5" header="0.5" footer="0"/>
  <pageSetup paperSize="9" orientation="landscape"/>
  <headerFooter alignWithMargins="0"/>
  <extLst>
    <ext xmlns:mx="http://schemas.microsoft.com/office/mac/excel/2008/main" uri="{64002731-A6B0-56B0-2670-7721B7C09600}">
      <mx:PLV Mode="0" OnePage="0" WScale="0"/>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tabColor indexed="60"/>
  </sheetPr>
  <dimension ref="A1:O23"/>
  <sheetViews>
    <sheetView zoomScale="70" zoomScaleNormal="70" zoomScalePageLayoutView="70" workbookViewId="0">
      <pane xSplit="1" topLeftCell="B1" activePane="topRight" state="frozen"/>
      <selection activeCell="R10" sqref="R10"/>
      <selection pane="topRight" activeCell="H13" sqref="H13"/>
    </sheetView>
  </sheetViews>
  <sheetFormatPr defaultColWidth="12" defaultRowHeight="15.75"/>
  <cols>
    <col min="1" max="1" width="18.375" style="56" customWidth="1"/>
    <col min="2" max="10" width="9.75" style="56" customWidth="1"/>
    <col min="11" max="256" width="12" style="56"/>
    <col min="257" max="257" width="18.375" style="56" customWidth="1"/>
    <col min="258" max="266" width="9.75" style="56" customWidth="1"/>
    <col min="267" max="512" width="12" style="56"/>
    <col min="513" max="513" width="18.375" style="56" customWidth="1"/>
    <col min="514" max="522" width="9.75" style="56" customWidth="1"/>
    <col min="523" max="768" width="12" style="56"/>
    <col min="769" max="769" width="18.375" style="56" customWidth="1"/>
    <col min="770" max="778" width="9.75" style="56" customWidth="1"/>
    <col min="779" max="1024" width="12" style="56"/>
    <col min="1025" max="1025" width="18.375" style="56" customWidth="1"/>
    <col min="1026" max="1034" width="9.75" style="56" customWidth="1"/>
    <col min="1035" max="1280" width="12" style="56"/>
    <col min="1281" max="1281" width="18.375" style="56" customWidth="1"/>
    <col min="1282" max="1290" width="9.75" style="56" customWidth="1"/>
    <col min="1291" max="1536" width="12" style="56"/>
    <col min="1537" max="1537" width="18.375" style="56" customWidth="1"/>
    <col min="1538" max="1546" width="9.75" style="56" customWidth="1"/>
    <col min="1547" max="1792" width="12" style="56"/>
    <col min="1793" max="1793" width="18.375" style="56" customWidth="1"/>
    <col min="1794" max="1802" width="9.75" style="56" customWidth="1"/>
    <col min="1803" max="2048" width="12" style="56"/>
    <col min="2049" max="2049" width="18.375" style="56" customWidth="1"/>
    <col min="2050" max="2058" width="9.75" style="56" customWidth="1"/>
    <col min="2059" max="2304" width="12" style="56"/>
    <col min="2305" max="2305" width="18.375" style="56" customWidth="1"/>
    <col min="2306" max="2314" width="9.75" style="56" customWidth="1"/>
    <col min="2315" max="2560" width="12" style="56"/>
    <col min="2561" max="2561" width="18.375" style="56" customWidth="1"/>
    <col min="2562" max="2570" width="9.75" style="56" customWidth="1"/>
    <col min="2571" max="2816" width="12" style="56"/>
    <col min="2817" max="2817" width="18.375" style="56" customWidth="1"/>
    <col min="2818" max="2826" width="9.75" style="56" customWidth="1"/>
    <col min="2827" max="3072" width="12" style="56"/>
    <col min="3073" max="3073" width="18.375" style="56" customWidth="1"/>
    <col min="3074" max="3082" width="9.75" style="56" customWidth="1"/>
    <col min="3083" max="3328" width="12" style="56"/>
    <col min="3329" max="3329" width="18.375" style="56" customWidth="1"/>
    <col min="3330" max="3338" width="9.75" style="56" customWidth="1"/>
    <col min="3339" max="3584" width="12" style="56"/>
    <col min="3585" max="3585" width="18.375" style="56" customWidth="1"/>
    <col min="3586" max="3594" width="9.75" style="56" customWidth="1"/>
    <col min="3595" max="3840" width="12" style="56"/>
    <col min="3841" max="3841" width="18.375" style="56" customWidth="1"/>
    <col min="3842" max="3850" width="9.75" style="56" customWidth="1"/>
    <col min="3851" max="4096" width="12" style="56"/>
    <col min="4097" max="4097" width="18.375" style="56" customWidth="1"/>
    <col min="4098" max="4106" width="9.75" style="56" customWidth="1"/>
    <col min="4107" max="4352" width="12" style="56"/>
    <col min="4353" max="4353" width="18.375" style="56" customWidth="1"/>
    <col min="4354" max="4362" width="9.75" style="56" customWidth="1"/>
    <col min="4363" max="4608" width="12" style="56"/>
    <col min="4609" max="4609" width="18.375" style="56" customWidth="1"/>
    <col min="4610" max="4618" width="9.75" style="56" customWidth="1"/>
    <col min="4619" max="4864" width="12" style="56"/>
    <col min="4865" max="4865" width="18.375" style="56" customWidth="1"/>
    <col min="4866" max="4874" width="9.75" style="56" customWidth="1"/>
    <col min="4875" max="5120" width="12" style="56"/>
    <col min="5121" max="5121" width="18.375" style="56" customWidth="1"/>
    <col min="5122" max="5130" width="9.75" style="56" customWidth="1"/>
    <col min="5131" max="5376" width="12" style="56"/>
    <col min="5377" max="5377" width="18.375" style="56" customWidth="1"/>
    <col min="5378" max="5386" width="9.75" style="56" customWidth="1"/>
    <col min="5387" max="5632" width="12" style="56"/>
    <col min="5633" max="5633" width="18.375" style="56" customWidth="1"/>
    <col min="5634" max="5642" width="9.75" style="56" customWidth="1"/>
    <col min="5643" max="5888" width="12" style="56"/>
    <col min="5889" max="5889" width="18.375" style="56" customWidth="1"/>
    <col min="5890" max="5898" width="9.75" style="56" customWidth="1"/>
    <col min="5899" max="6144" width="12" style="56"/>
    <col min="6145" max="6145" width="18.375" style="56" customWidth="1"/>
    <col min="6146" max="6154" width="9.75" style="56" customWidth="1"/>
    <col min="6155" max="6400" width="12" style="56"/>
    <col min="6401" max="6401" width="18.375" style="56" customWidth="1"/>
    <col min="6402" max="6410" width="9.75" style="56" customWidth="1"/>
    <col min="6411" max="6656" width="12" style="56"/>
    <col min="6657" max="6657" width="18.375" style="56" customWidth="1"/>
    <col min="6658" max="6666" width="9.75" style="56" customWidth="1"/>
    <col min="6667" max="6912" width="12" style="56"/>
    <col min="6913" max="6913" width="18.375" style="56" customWidth="1"/>
    <col min="6914" max="6922" width="9.75" style="56" customWidth="1"/>
    <col min="6923" max="7168" width="12" style="56"/>
    <col min="7169" max="7169" width="18.375" style="56" customWidth="1"/>
    <col min="7170" max="7178" width="9.75" style="56" customWidth="1"/>
    <col min="7179" max="7424" width="12" style="56"/>
    <col min="7425" max="7425" width="18.375" style="56" customWidth="1"/>
    <col min="7426" max="7434" width="9.75" style="56" customWidth="1"/>
    <col min="7435" max="7680" width="12" style="56"/>
    <col min="7681" max="7681" width="18.375" style="56" customWidth="1"/>
    <col min="7682" max="7690" width="9.75" style="56" customWidth="1"/>
    <col min="7691" max="7936" width="12" style="56"/>
    <col min="7937" max="7937" width="18.375" style="56" customWidth="1"/>
    <col min="7938" max="7946" width="9.75" style="56" customWidth="1"/>
    <col min="7947" max="8192" width="12" style="56"/>
    <col min="8193" max="8193" width="18.375" style="56" customWidth="1"/>
    <col min="8194" max="8202" width="9.75" style="56" customWidth="1"/>
    <col min="8203" max="8448" width="12" style="56"/>
    <col min="8449" max="8449" width="18.375" style="56" customWidth="1"/>
    <col min="8450" max="8458" width="9.75" style="56" customWidth="1"/>
    <col min="8459" max="8704" width="12" style="56"/>
    <col min="8705" max="8705" width="18.375" style="56" customWidth="1"/>
    <col min="8706" max="8714" width="9.75" style="56" customWidth="1"/>
    <col min="8715" max="8960" width="12" style="56"/>
    <col min="8961" max="8961" width="18.375" style="56" customWidth="1"/>
    <col min="8962" max="8970" width="9.75" style="56" customWidth="1"/>
    <col min="8971" max="9216" width="12" style="56"/>
    <col min="9217" max="9217" width="18.375" style="56" customWidth="1"/>
    <col min="9218" max="9226" width="9.75" style="56" customWidth="1"/>
    <col min="9227" max="9472" width="12" style="56"/>
    <col min="9473" max="9473" width="18.375" style="56" customWidth="1"/>
    <col min="9474" max="9482" width="9.75" style="56" customWidth="1"/>
    <col min="9483" max="9728" width="12" style="56"/>
    <col min="9729" max="9729" width="18.375" style="56" customWidth="1"/>
    <col min="9730" max="9738" width="9.75" style="56" customWidth="1"/>
    <col min="9739" max="9984" width="12" style="56"/>
    <col min="9985" max="9985" width="18.375" style="56" customWidth="1"/>
    <col min="9986" max="9994" width="9.75" style="56" customWidth="1"/>
    <col min="9995" max="10240" width="12" style="56"/>
    <col min="10241" max="10241" width="18.375" style="56" customWidth="1"/>
    <col min="10242" max="10250" width="9.75" style="56" customWidth="1"/>
    <col min="10251" max="10496" width="12" style="56"/>
    <col min="10497" max="10497" width="18.375" style="56" customWidth="1"/>
    <col min="10498" max="10506" width="9.75" style="56" customWidth="1"/>
    <col min="10507" max="10752" width="12" style="56"/>
    <col min="10753" max="10753" width="18.375" style="56" customWidth="1"/>
    <col min="10754" max="10762" width="9.75" style="56" customWidth="1"/>
    <col min="10763" max="11008" width="12" style="56"/>
    <col min="11009" max="11009" width="18.375" style="56" customWidth="1"/>
    <col min="11010" max="11018" width="9.75" style="56" customWidth="1"/>
    <col min="11019" max="11264" width="12" style="56"/>
    <col min="11265" max="11265" width="18.375" style="56" customWidth="1"/>
    <col min="11266" max="11274" width="9.75" style="56" customWidth="1"/>
    <col min="11275" max="11520" width="12" style="56"/>
    <col min="11521" max="11521" width="18.375" style="56" customWidth="1"/>
    <col min="11522" max="11530" width="9.75" style="56" customWidth="1"/>
    <col min="11531" max="11776" width="12" style="56"/>
    <col min="11777" max="11777" width="18.375" style="56" customWidth="1"/>
    <col min="11778" max="11786" width="9.75" style="56" customWidth="1"/>
    <col min="11787" max="12032" width="12" style="56"/>
    <col min="12033" max="12033" width="18.375" style="56" customWidth="1"/>
    <col min="12034" max="12042" width="9.75" style="56" customWidth="1"/>
    <col min="12043" max="12288" width="12" style="56"/>
    <col min="12289" max="12289" width="18.375" style="56" customWidth="1"/>
    <col min="12290" max="12298" width="9.75" style="56" customWidth="1"/>
    <col min="12299" max="12544" width="12" style="56"/>
    <col min="12545" max="12545" width="18.375" style="56" customWidth="1"/>
    <col min="12546" max="12554" width="9.75" style="56" customWidth="1"/>
    <col min="12555" max="12800" width="12" style="56"/>
    <col min="12801" max="12801" width="18.375" style="56" customWidth="1"/>
    <col min="12802" max="12810" width="9.75" style="56" customWidth="1"/>
    <col min="12811" max="13056" width="12" style="56"/>
    <col min="13057" max="13057" width="18.375" style="56" customWidth="1"/>
    <col min="13058" max="13066" width="9.75" style="56" customWidth="1"/>
    <col min="13067" max="13312" width="12" style="56"/>
    <col min="13313" max="13313" width="18.375" style="56" customWidth="1"/>
    <col min="13314" max="13322" width="9.75" style="56" customWidth="1"/>
    <col min="13323" max="13568" width="12" style="56"/>
    <col min="13569" max="13569" width="18.375" style="56" customWidth="1"/>
    <col min="13570" max="13578" width="9.75" style="56" customWidth="1"/>
    <col min="13579" max="13824" width="12" style="56"/>
    <col min="13825" max="13825" width="18.375" style="56" customWidth="1"/>
    <col min="13826" max="13834" width="9.75" style="56" customWidth="1"/>
    <col min="13835" max="14080" width="12" style="56"/>
    <col min="14081" max="14081" width="18.375" style="56" customWidth="1"/>
    <col min="14082" max="14090" width="9.75" style="56" customWidth="1"/>
    <col min="14091" max="14336" width="12" style="56"/>
    <col min="14337" max="14337" width="18.375" style="56" customWidth="1"/>
    <col min="14338" max="14346" width="9.75" style="56" customWidth="1"/>
    <col min="14347" max="14592" width="12" style="56"/>
    <col min="14593" max="14593" width="18.375" style="56" customWidth="1"/>
    <col min="14594" max="14602" width="9.75" style="56" customWidth="1"/>
    <col min="14603" max="14848" width="12" style="56"/>
    <col min="14849" max="14849" width="18.375" style="56" customWidth="1"/>
    <col min="14850" max="14858" width="9.75" style="56" customWidth="1"/>
    <col min="14859" max="15104" width="12" style="56"/>
    <col min="15105" max="15105" width="18.375" style="56" customWidth="1"/>
    <col min="15106" max="15114" width="9.75" style="56" customWidth="1"/>
    <col min="15115" max="15360" width="12" style="56"/>
    <col min="15361" max="15361" width="18.375" style="56" customWidth="1"/>
    <col min="15362" max="15370" width="9.75" style="56" customWidth="1"/>
    <col min="15371" max="15616" width="12" style="56"/>
    <col min="15617" max="15617" width="18.375" style="56" customWidth="1"/>
    <col min="15618" max="15626" width="9.75" style="56" customWidth="1"/>
    <col min="15627" max="15872" width="12" style="56"/>
    <col min="15873" max="15873" width="18.375" style="56" customWidth="1"/>
    <col min="15874" max="15882" width="9.75" style="56" customWidth="1"/>
    <col min="15883" max="16128" width="12" style="56"/>
    <col min="16129" max="16129" width="18.375" style="56" customWidth="1"/>
    <col min="16130" max="16138" width="9.75" style="56" customWidth="1"/>
    <col min="16139" max="16384" width="12" style="56"/>
  </cols>
  <sheetData>
    <row r="1" spans="1:15" ht="18.75">
      <c r="A1" s="54"/>
      <c r="B1" s="55" t="s">
        <v>324</v>
      </c>
      <c r="E1" s="55"/>
      <c r="K1" s="16" t="s">
        <v>305</v>
      </c>
      <c r="L1" s="17">
        <f ca="1">TODAY()</f>
        <v>43521</v>
      </c>
    </row>
    <row r="2" spans="1:15">
      <c r="A2" s="438" t="s">
        <v>325</v>
      </c>
      <c r="B2" s="438"/>
      <c r="C2" s="438"/>
      <c r="D2" s="438"/>
      <c r="E2" s="438"/>
      <c r="F2" s="438"/>
      <c r="G2" s="438"/>
      <c r="H2" s="438"/>
      <c r="I2" s="438"/>
      <c r="J2" s="438"/>
      <c r="K2" s="438"/>
      <c r="L2" s="438"/>
    </row>
    <row r="3" spans="1:15">
      <c r="B3" s="442" t="s">
        <v>307</v>
      </c>
      <c r="C3" s="443"/>
      <c r="D3" s="443"/>
      <c r="E3" s="443"/>
      <c r="F3" s="443"/>
      <c r="G3" s="444"/>
      <c r="H3" s="442" t="s">
        <v>308</v>
      </c>
      <c r="I3" s="443"/>
      <c r="J3" s="443"/>
      <c r="K3" s="443"/>
      <c r="L3" s="444"/>
    </row>
    <row r="4" spans="1:15" ht="34.5" customHeight="1">
      <c r="A4" s="57" t="s">
        <v>309</v>
      </c>
      <c r="B4" s="58">
        <v>6</v>
      </c>
      <c r="C4" s="58">
        <v>7</v>
      </c>
      <c r="D4" s="58">
        <v>8</v>
      </c>
      <c r="E4" s="58">
        <v>9</v>
      </c>
      <c r="F4" s="58" t="s">
        <v>310</v>
      </c>
      <c r="G4" s="58" t="s">
        <v>311</v>
      </c>
      <c r="H4" s="58">
        <v>10</v>
      </c>
      <c r="I4" s="58">
        <v>11</v>
      </c>
      <c r="J4" s="58">
        <v>12</v>
      </c>
      <c r="K4" s="58" t="s">
        <v>310</v>
      </c>
      <c r="L4" s="58" t="s">
        <v>311</v>
      </c>
    </row>
    <row r="5" spans="1:15" s="66" customFormat="1" ht="21" customHeight="1">
      <c r="A5" s="59" t="s">
        <v>291</v>
      </c>
      <c r="B5" s="60">
        <v>4</v>
      </c>
      <c r="C5" s="60">
        <v>4</v>
      </c>
      <c r="D5" s="60">
        <v>4</v>
      </c>
      <c r="E5" s="60">
        <v>5</v>
      </c>
      <c r="F5" s="61">
        <f t="shared" ref="F5:F15" si="0">SUM(B5:E5)</f>
        <v>17</v>
      </c>
      <c r="G5" s="62">
        <v>0.49516964285714288</v>
      </c>
      <c r="H5" s="63">
        <v>3</v>
      </c>
      <c r="I5" s="63">
        <v>3.5</v>
      </c>
      <c r="J5" s="63">
        <v>3</v>
      </c>
      <c r="K5" s="64">
        <v>9.5</v>
      </c>
      <c r="L5" s="65">
        <v>0.39643605870020965</v>
      </c>
    </row>
    <row r="6" spans="1:15" s="66" customFormat="1" ht="21" customHeight="1">
      <c r="A6" s="59" t="s">
        <v>292</v>
      </c>
      <c r="B6" s="60">
        <v>1</v>
      </c>
      <c r="C6" s="60">
        <v>2</v>
      </c>
      <c r="D6" s="67">
        <v>1.5</v>
      </c>
      <c r="E6" s="67">
        <v>1.5</v>
      </c>
      <c r="F6" s="61">
        <f t="shared" si="0"/>
        <v>6</v>
      </c>
      <c r="G6" s="62">
        <v>0.19070535714285713</v>
      </c>
      <c r="H6" s="63">
        <v>1.5</v>
      </c>
      <c r="I6" s="63">
        <v>1</v>
      </c>
      <c r="J6" s="63">
        <v>1.5</v>
      </c>
      <c r="K6" s="64">
        <f t="shared" ref="K6:K16" si="1">SUM(H6:J6)</f>
        <v>4</v>
      </c>
      <c r="L6" s="65">
        <v>0.18197064989517822</v>
      </c>
    </row>
    <row r="7" spans="1:15" s="66" customFormat="1" ht="21" customHeight="1">
      <c r="A7" s="59" t="s">
        <v>293</v>
      </c>
      <c r="B7" s="60">
        <v>1</v>
      </c>
      <c r="C7" s="60">
        <v>2</v>
      </c>
      <c r="D7" s="67">
        <v>1.5</v>
      </c>
      <c r="E7" s="67">
        <v>1.5</v>
      </c>
      <c r="F7" s="61">
        <f t="shared" si="0"/>
        <v>6</v>
      </c>
      <c r="G7" s="62">
        <v>0.19070535714285713</v>
      </c>
      <c r="H7" s="63">
        <v>1.5</v>
      </c>
      <c r="I7" s="63">
        <v>1</v>
      </c>
      <c r="J7" s="63">
        <v>1.5</v>
      </c>
      <c r="K7" s="64">
        <f t="shared" si="1"/>
        <v>4</v>
      </c>
      <c r="L7" s="65">
        <v>0.18197064989517822</v>
      </c>
    </row>
    <row r="8" spans="1:15" s="66" customFormat="1" ht="21" customHeight="1">
      <c r="A8" s="68" t="s">
        <v>294</v>
      </c>
      <c r="B8" s="60">
        <v>1</v>
      </c>
      <c r="C8" s="60">
        <v>1</v>
      </c>
      <c r="D8" s="60">
        <v>1</v>
      </c>
      <c r="E8" s="60">
        <v>1</v>
      </c>
      <c r="F8" s="61">
        <f t="shared" si="0"/>
        <v>4</v>
      </c>
      <c r="G8" s="69">
        <v>0.11071428571428572</v>
      </c>
      <c r="H8" s="63">
        <v>1</v>
      </c>
      <c r="I8" s="63">
        <v>1</v>
      </c>
      <c r="J8" s="63">
        <v>1</v>
      </c>
      <c r="K8" s="64">
        <f t="shared" si="1"/>
        <v>3</v>
      </c>
      <c r="L8" s="70">
        <v>0.11698113207547171</v>
      </c>
    </row>
    <row r="9" spans="1:15" s="66" customFormat="1" ht="21" customHeight="1">
      <c r="A9" s="59" t="s">
        <v>295</v>
      </c>
      <c r="B9" s="60">
        <v>3</v>
      </c>
      <c r="C9" s="60">
        <v>3</v>
      </c>
      <c r="D9" s="60">
        <v>3</v>
      </c>
      <c r="E9" s="60">
        <v>2</v>
      </c>
      <c r="F9" s="61">
        <f t="shared" si="0"/>
        <v>11</v>
      </c>
      <c r="G9" s="62">
        <v>0.32909821428571429</v>
      </c>
      <c r="H9" s="63">
        <v>3</v>
      </c>
      <c r="I9" s="63">
        <v>3</v>
      </c>
      <c r="J9" s="63">
        <v>3</v>
      </c>
      <c r="K9" s="64">
        <f t="shared" si="1"/>
        <v>9</v>
      </c>
      <c r="L9" s="65">
        <v>0.37693920335429765</v>
      </c>
    </row>
    <row r="10" spans="1:15" s="66" customFormat="1" ht="21" customHeight="1">
      <c r="A10" s="59" t="s">
        <v>296</v>
      </c>
      <c r="B10" s="60">
        <v>4</v>
      </c>
      <c r="C10" s="60">
        <v>4</v>
      </c>
      <c r="D10" s="60">
        <v>4</v>
      </c>
      <c r="E10" s="60">
        <v>4</v>
      </c>
      <c r="F10" s="61">
        <f t="shared" si="0"/>
        <v>16</v>
      </c>
      <c r="G10" s="62">
        <v>0.46749107142857144</v>
      </c>
      <c r="H10" s="63">
        <v>3</v>
      </c>
      <c r="I10" s="63">
        <v>3.5</v>
      </c>
      <c r="J10" s="63">
        <v>3.5</v>
      </c>
      <c r="K10" s="64">
        <f t="shared" si="1"/>
        <v>10</v>
      </c>
      <c r="L10" s="65">
        <v>0.41593291404612154</v>
      </c>
      <c r="O10" s="71"/>
    </row>
    <row r="11" spans="1:15" s="66" customFormat="1" ht="21" customHeight="1">
      <c r="A11" s="59" t="s">
        <v>297</v>
      </c>
      <c r="B11" s="60">
        <v>1</v>
      </c>
      <c r="C11" s="60">
        <v>1</v>
      </c>
      <c r="D11" s="60">
        <v>1</v>
      </c>
      <c r="E11" s="60">
        <v>2</v>
      </c>
      <c r="F11" s="61">
        <f t="shared" si="0"/>
        <v>5</v>
      </c>
      <c r="G11" s="62">
        <v>0.16302678571428572</v>
      </c>
      <c r="H11" s="63">
        <v>2</v>
      </c>
      <c r="I11" s="63">
        <v>2</v>
      </c>
      <c r="J11" s="63">
        <v>2</v>
      </c>
      <c r="K11" s="64">
        <f t="shared" si="1"/>
        <v>6</v>
      </c>
      <c r="L11" s="65">
        <v>0.25995807127882603</v>
      </c>
      <c r="O11" s="71"/>
    </row>
    <row r="12" spans="1:15" s="66" customFormat="1" ht="21" customHeight="1">
      <c r="A12" s="59" t="s">
        <v>298</v>
      </c>
      <c r="B12" s="60">
        <v>0</v>
      </c>
      <c r="C12" s="60">
        <v>0</v>
      </c>
      <c r="D12" s="60">
        <v>2</v>
      </c>
      <c r="E12" s="60">
        <v>2</v>
      </c>
      <c r="F12" s="61">
        <f t="shared" si="0"/>
        <v>4</v>
      </c>
      <c r="G12" s="62">
        <v>0.13534821428571428</v>
      </c>
      <c r="H12" s="63">
        <v>2</v>
      </c>
      <c r="I12" s="63">
        <v>2</v>
      </c>
      <c r="J12" s="63">
        <v>2</v>
      </c>
      <c r="K12" s="64">
        <f t="shared" si="1"/>
        <v>6</v>
      </c>
      <c r="L12" s="65">
        <v>0.25995807127882603</v>
      </c>
    </row>
    <row r="13" spans="1:15" s="66" customFormat="1" ht="21" customHeight="1">
      <c r="A13" s="59" t="s">
        <v>299</v>
      </c>
      <c r="B13" s="60">
        <v>2</v>
      </c>
      <c r="C13" s="60">
        <v>2</v>
      </c>
      <c r="D13" s="60">
        <v>2</v>
      </c>
      <c r="E13" s="60">
        <v>2</v>
      </c>
      <c r="F13" s="61">
        <f t="shared" si="0"/>
        <v>8</v>
      </c>
      <c r="G13" s="62">
        <v>0.24606250000000002</v>
      </c>
      <c r="H13" s="63">
        <v>1</v>
      </c>
      <c r="I13" s="67">
        <v>1.5</v>
      </c>
      <c r="J13" s="67">
        <v>1.5</v>
      </c>
      <c r="K13" s="64">
        <f t="shared" si="1"/>
        <v>4</v>
      </c>
      <c r="L13" s="65">
        <v>0.18197064989517822</v>
      </c>
    </row>
    <row r="14" spans="1:15" s="66" customFormat="1" ht="21" customHeight="1">
      <c r="A14" s="68" t="s">
        <v>312</v>
      </c>
      <c r="B14" s="60">
        <v>2</v>
      </c>
      <c r="C14" s="63">
        <v>1.5</v>
      </c>
      <c r="D14" s="63">
        <v>1.5</v>
      </c>
      <c r="E14" s="60">
        <v>1</v>
      </c>
      <c r="F14" s="61">
        <f t="shared" si="0"/>
        <v>6</v>
      </c>
      <c r="G14" s="69">
        <v>0.16607142857142859</v>
      </c>
      <c r="H14" s="63">
        <v>1.5</v>
      </c>
      <c r="I14" s="63">
        <v>1.5</v>
      </c>
      <c r="J14" s="63">
        <v>1</v>
      </c>
      <c r="K14" s="64">
        <f t="shared" si="1"/>
        <v>4</v>
      </c>
      <c r="L14" s="70">
        <v>0.15597484276729559</v>
      </c>
    </row>
    <row r="15" spans="1:15" s="66" customFormat="1" ht="21" customHeight="1">
      <c r="A15" s="68" t="s">
        <v>302</v>
      </c>
      <c r="B15" s="60">
        <v>2</v>
      </c>
      <c r="C15" s="60">
        <v>2</v>
      </c>
      <c r="D15" s="60">
        <v>2</v>
      </c>
      <c r="E15" s="60">
        <v>2</v>
      </c>
      <c r="F15" s="61">
        <f t="shared" si="0"/>
        <v>8</v>
      </c>
      <c r="G15" s="69">
        <v>0.22142857142857145</v>
      </c>
      <c r="H15" s="63">
        <v>2</v>
      </c>
      <c r="I15" s="63">
        <v>2</v>
      </c>
      <c r="J15" s="63">
        <v>2</v>
      </c>
      <c r="K15" s="64">
        <f t="shared" si="1"/>
        <v>6</v>
      </c>
      <c r="L15" s="70">
        <v>0.23396226415094343</v>
      </c>
    </row>
    <row r="16" spans="1:15" s="66" customFormat="1" ht="21" customHeight="1">
      <c r="A16" s="68" t="s">
        <v>313</v>
      </c>
      <c r="B16" s="60"/>
      <c r="C16" s="60"/>
      <c r="D16" s="60"/>
      <c r="E16" s="60"/>
      <c r="F16" s="61"/>
      <c r="G16" s="70"/>
      <c r="H16" s="63">
        <v>1</v>
      </c>
      <c r="I16" s="63">
        <v>1</v>
      </c>
      <c r="J16" s="63">
        <v>1</v>
      </c>
      <c r="K16" s="64">
        <f t="shared" si="1"/>
        <v>3</v>
      </c>
      <c r="L16" s="70">
        <v>0.11698113207547171</v>
      </c>
    </row>
    <row r="17" spans="1:12" s="66" customFormat="1" ht="21" customHeight="1">
      <c r="A17" s="68" t="s">
        <v>314</v>
      </c>
      <c r="B17" s="60">
        <v>1</v>
      </c>
      <c r="C17" s="60">
        <v>1</v>
      </c>
      <c r="D17" s="60">
        <v>1</v>
      </c>
      <c r="E17" s="67">
        <v>0.5</v>
      </c>
      <c r="F17" s="64">
        <f>SUM(B17:E17)</f>
        <v>3.5</v>
      </c>
      <c r="G17" s="69">
        <v>9.6875000000000003E-2</v>
      </c>
      <c r="H17" s="63"/>
      <c r="I17" s="63"/>
      <c r="J17" s="63"/>
      <c r="K17" s="64"/>
      <c r="L17" s="70"/>
    </row>
    <row r="18" spans="1:12" s="66" customFormat="1" ht="21" customHeight="1">
      <c r="A18" s="68" t="s">
        <v>315</v>
      </c>
      <c r="B18" s="60">
        <v>1</v>
      </c>
      <c r="C18" s="60">
        <v>1</v>
      </c>
      <c r="D18" s="60">
        <v>1</v>
      </c>
      <c r="E18" s="67">
        <v>0.5</v>
      </c>
      <c r="F18" s="64">
        <f>SUM(B18:E18)</f>
        <v>3.5</v>
      </c>
      <c r="G18" s="69">
        <v>9.6875000000000003E-2</v>
      </c>
      <c r="H18" s="63"/>
      <c r="I18" s="63"/>
      <c r="J18" s="63"/>
      <c r="K18" s="64"/>
      <c r="L18" s="70"/>
    </row>
    <row r="19" spans="1:12" s="66" customFormat="1" ht="21" customHeight="1">
      <c r="A19" s="59" t="s">
        <v>303</v>
      </c>
      <c r="B19" s="60">
        <v>2</v>
      </c>
      <c r="C19" s="60">
        <v>2</v>
      </c>
      <c r="D19" s="60">
        <v>2</v>
      </c>
      <c r="E19" s="60"/>
      <c r="F19" s="61">
        <v>6</v>
      </c>
      <c r="G19" s="62">
        <v>0.19070535714285713</v>
      </c>
      <c r="H19" s="63">
        <v>2</v>
      </c>
      <c r="I19" s="63">
        <v>1.5</v>
      </c>
      <c r="J19" s="63">
        <v>1.5</v>
      </c>
      <c r="K19" s="64">
        <f>SUM(H19:J19)</f>
        <v>5</v>
      </c>
      <c r="L19" s="65">
        <v>0.22096436058700208</v>
      </c>
    </row>
    <row r="20" spans="1:12" s="66" customFormat="1" ht="21" customHeight="1">
      <c r="A20" s="68" t="s">
        <v>316</v>
      </c>
      <c r="B20" s="60">
        <v>2</v>
      </c>
      <c r="C20" s="60">
        <v>2</v>
      </c>
      <c r="D20" s="60">
        <v>2</v>
      </c>
      <c r="E20" s="60">
        <v>2</v>
      </c>
      <c r="F20" s="61">
        <f>SUM(B20:E20)</f>
        <v>8</v>
      </c>
      <c r="G20" s="70"/>
      <c r="H20" s="63">
        <v>2</v>
      </c>
      <c r="I20" s="63">
        <v>2</v>
      </c>
      <c r="J20" s="63">
        <v>2</v>
      </c>
      <c r="K20" s="64">
        <f>SUM(H20:J20)</f>
        <v>6</v>
      </c>
      <c r="L20" s="70"/>
    </row>
    <row r="21" spans="1:12" s="73" customFormat="1" ht="21" customHeight="1">
      <c r="A21" s="68" t="s">
        <v>317</v>
      </c>
      <c r="B21" s="61">
        <f t="shared" ref="B21:L21" si="2">SUM(B5:B20)</f>
        <v>27</v>
      </c>
      <c r="C21" s="61">
        <f t="shared" si="2"/>
        <v>28.5</v>
      </c>
      <c r="D21" s="61">
        <f t="shared" si="2"/>
        <v>29.5</v>
      </c>
      <c r="E21" s="61">
        <f t="shared" si="2"/>
        <v>27</v>
      </c>
      <c r="F21" s="61">
        <f t="shared" si="2"/>
        <v>112</v>
      </c>
      <c r="G21" s="72">
        <f t="shared" si="2"/>
        <v>3.1002767857142852</v>
      </c>
      <c r="H21" s="64">
        <f t="shared" si="2"/>
        <v>26.5</v>
      </c>
      <c r="I21" s="64">
        <f t="shared" si="2"/>
        <v>26.5</v>
      </c>
      <c r="J21" s="64">
        <f t="shared" si="2"/>
        <v>26.5</v>
      </c>
      <c r="K21" s="64">
        <f t="shared" si="2"/>
        <v>79.5</v>
      </c>
      <c r="L21" s="72">
        <f t="shared" si="2"/>
        <v>3.1</v>
      </c>
    </row>
    <row r="23" spans="1:12">
      <c r="A23" s="56" t="s">
        <v>326</v>
      </c>
      <c r="H23" s="56" t="s">
        <v>326</v>
      </c>
    </row>
  </sheetData>
  <sheetProtection password="CFEC" sheet="1" objects="1" scenarios="1"/>
  <mergeCells count="3">
    <mergeCell ref="A2:L2"/>
    <mergeCell ref="B3:G3"/>
    <mergeCell ref="H3:L3"/>
  </mergeCells>
  <pageMargins left="0.5" right="0.25" top="0.5" bottom="0.5" header="0.5" footer="0"/>
  <pageSetup paperSize="9" orientation="landscape"/>
  <headerFooter alignWithMargins="0"/>
  <extLst>
    <ext xmlns:mx="http://schemas.microsoft.com/office/mac/excel/2008/main" uri="{64002731-A6B0-56B0-2670-7721B7C09600}">
      <mx:PLV Mode="0" OnePage="0" WScale="0"/>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tabColor theme="5" tint="-0.249977111117893"/>
  </sheetPr>
  <dimension ref="A1:L15"/>
  <sheetViews>
    <sheetView zoomScale="85" zoomScaleNormal="85" zoomScalePageLayoutView="85" workbookViewId="0">
      <pane xSplit="1" ySplit="4" topLeftCell="B5" activePane="bottomRight" state="frozen"/>
      <selection activeCell="R10" sqref="R10"/>
      <selection pane="topRight" activeCell="R10" sqref="R10"/>
      <selection pane="bottomLeft" activeCell="R10" sqref="R10"/>
      <selection pane="bottomRight" activeCell="I10" sqref="I10"/>
    </sheetView>
  </sheetViews>
  <sheetFormatPr defaultColWidth="12" defaultRowHeight="15.75"/>
  <cols>
    <col min="1" max="1" width="16.875" style="39" customWidth="1"/>
    <col min="2" max="10" width="9.75" style="39" customWidth="1"/>
    <col min="11" max="256" width="12" style="39"/>
    <col min="257" max="257" width="16.875" style="39" customWidth="1"/>
    <col min="258" max="266" width="9.75" style="39" customWidth="1"/>
    <col min="267" max="512" width="12" style="39"/>
    <col min="513" max="513" width="16.875" style="39" customWidth="1"/>
    <col min="514" max="522" width="9.75" style="39" customWidth="1"/>
    <col min="523" max="768" width="12" style="39"/>
    <col min="769" max="769" width="16.875" style="39" customWidth="1"/>
    <col min="770" max="778" width="9.75" style="39" customWidth="1"/>
    <col min="779" max="1024" width="12" style="39"/>
    <col min="1025" max="1025" width="16.875" style="39" customWidth="1"/>
    <col min="1026" max="1034" width="9.75" style="39" customWidth="1"/>
    <col min="1035" max="1280" width="12" style="39"/>
    <col min="1281" max="1281" width="16.875" style="39" customWidth="1"/>
    <col min="1282" max="1290" width="9.75" style="39" customWidth="1"/>
    <col min="1291" max="1536" width="12" style="39"/>
    <col min="1537" max="1537" width="16.875" style="39" customWidth="1"/>
    <col min="1538" max="1546" width="9.75" style="39" customWidth="1"/>
    <col min="1547" max="1792" width="12" style="39"/>
    <col min="1793" max="1793" width="16.875" style="39" customWidth="1"/>
    <col min="1794" max="1802" width="9.75" style="39" customWidth="1"/>
    <col min="1803" max="2048" width="12" style="39"/>
    <col min="2049" max="2049" width="16.875" style="39" customWidth="1"/>
    <col min="2050" max="2058" width="9.75" style="39" customWidth="1"/>
    <col min="2059" max="2304" width="12" style="39"/>
    <col min="2305" max="2305" width="16.875" style="39" customWidth="1"/>
    <col min="2306" max="2314" width="9.75" style="39" customWidth="1"/>
    <col min="2315" max="2560" width="12" style="39"/>
    <col min="2561" max="2561" width="16.875" style="39" customWidth="1"/>
    <col min="2562" max="2570" width="9.75" style="39" customWidth="1"/>
    <col min="2571" max="2816" width="12" style="39"/>
    <col min="2817" max="2817" width="16.875" style="39" customWidth="1"/>
    <col min="2818" max="2826" width="9.75" style="39" customWidth="1"/>
    <col min="2827" max="3072" width="12" style="39"/>
    <col min="3073" max="3073" width="16.875" style="39" customWidth="1"/>
    <col min="3074" max="3082" width="9.75" style="39" customWidth="1"/>
    <col min="3083" max="3328" width="12" style="39"/>
    <col min="3329" max="3329" width="16.875" style="39" customWidth="1"/>
    <col min="3330" max="3338" width="9.75" style="39" customWidth="1"/>
    <col min="3339" max="3584" width="12" style="39"/>
    <col min="3585" max="3585" width="16.875" style="39" customWidth="1"/>
    <col min="3586" max="3594" width="9.75" style="39" customWidth="1"/>
    <col min="3595" max="3840" width="12" style="39"/>
    <col min="3841" max="3841" width="16.875" style="39" customWidth="1"/>
    <col min="3842" max="3850" width="9.75" style="39" customWidth="1"/>
    <col min="3851" max="4096" width="12" style="39"/>
    <col min="4097" max="4097" width="16.875" style="39" customWidth="1"/>
    <col min="4098" max="4106" width="9.75" style="39" customWidth="1"/>
    <col min="4107" max="4352" width="12" style="39"/>
    <col min="4353" max="4353" width="16.875" style="39" customWidth="1"/>
    <col min="4354" max="4362" width="9.75" style="39" customWidth="1"/>
    <col min="4363" max="4608" width="12" style="39"/>
    <col min="4609" max="4609" width="16.875" style="39" customWidth="1"/>
    <col min="4610" max="4618" width="9.75" style="39" customWidth="1"/>
    <col min="4619" max="4864" width="12" style="39"/>
    <col min="4865" max="4865" width="16.875" style="39" customWidth="1"/>
    <col min="4866" max="4874" width="9.75" style="39" customWidth="1"/>
    <col min="4875" max="5120" width="12" style="39"/>
    <col min="5121" max="5121" width="16.875" style="39" customWidth="1"/>
    <col min="5122" max="5130" width="9.75" style="39" customWidth="1"/>
    <col min="5131" max="5376" width="12" style="39"/>
    <col min="5377" max="5377" width="16.875" style="39" customWidth="1"/>
    <col min="5378" max="5386" width="9.75" style="39" customWidth="1"/>
    <col min="5387" max="5632" width="12" style="39"/>
    <col min="5633" max="5633" width="16.875" style="39" customWidth="1"/>
    <col min="5634" max="5642" width="9.75" style="39" customWidth="1"/>
    <col min="5643" max="5888" width="12" style="39"/>
    <col min="5889" max="5889" width="16.875" style="39" customWidth="1"/>
    <col min="5890" max="5898" width="9.75" style="39" customWidth="1"/>
    <col min="5899" max="6144" width="12" style="39"/>
    <col min="6145" max="6145" width="16.875" style="39" customWidth="1"/>
    <col min="6146" max="6154" width="9.75" style="39" customWidth="1"/>
    <col min="6155" max="6400" width="12" style="39"/>
    <col min="6401" max="6401" width="16.875" style="39" customWidth="1"/>
    <col min="6402" max="6410" width="9.75" style="39" customWidth="1"/>
    <col min="6411" max="6656" width="12" style="39"/>
    <col min="6657" max="6657" width="16.875" style="39" customWidth="1"/>
    <col min="6658" max="6666" width="9.75" style="39" customWidth="1"/>
    <col min="6667" max="6912" width="12" style="39"/>
    <col min="6913" max="6913" width="16.875" style="39" customWidth="1"/>
    <col min="6914" max="6922" width="9.75" style="39" customWidth="1"/>
    <col min="6923" max="7168" width="12" style="39"/>
    <col min="7169" max="7169" width="16.875" style="39" customWidth="1"/>
    <col min="7170" max="7178" width="9.75" style="39" customWidth="1"/>
    <col min="7179" max="7424" width="12" style="39"/>
    <col min="7425" max="7425" width="16.875" style="39" customWidth="1"/>
    <col min="7426" max="7434" width="9.75" style="39" customWidth="1"/>
    <col min="7435" max="7680" width="12" style="39"/>
    <col min="7681" max="7681" width="16.875" style="39" customWidth="1"/>
    <col min="7682" max="7690" width="9.75" style="39" customWidth="1"/>
    <col min="7691" max="7936" width="12" style="39"/>
    <col min="7937" max="7937" width="16.875" style="39" customWidth="1"/>
    <col min="7938" max="7946" width="9.75" style="39" customWidth="1"/>
    <col min="7947" max="8192" width="12" style="39"/>
    <col min="8193" max="8193" width="16.875" style="39" customWidth="1"/>
    <col min="8194" max="8202" width="9.75" style="39" customWidth="1"/>
    <col min="8203" max="8448" width="12" style="39"/>
    <col min="8449" max="8449" width="16.875" style="39" customWidth="1"/>
    <col min="8450" max="8458" width="9.75" style="39" customWidth="1"/>
    <col min="8459" max="8704" width="12" style="39"/>
    <col min="8705" max="8705" width="16.875" style="39" customWidth="1"/>
    <col min="8706" max="8714" width="9.75" style="39" customWidth="1"/>
    <col min="8715" max="8960" width="12" style="39"/>
    <col min="8961" max="8961" width="16.875" style="39" customWidth="1"/>
    <col min="8962" max="8970" width="9.75" style="39" customWidth="1"/>
    <col min="8971" max="9216" width="12" style="39"/>
    <col min="9217" max="9217" width="16.875" style="39" customWidth="1"/>
    <col min="9218" max="9226" width="9.75" style="39" customWidth="1"/>
    <col min="9227" max="9472" width="12" style="39"/>
    <col min="9473" max="9473" width="16.875" style="39" customWidth="1"/>
    <col min="9474" max="9482" width="9.75" style="39" customWidth="1"/>
    <col min="9483" max="9728" width="12" style="39"/>
    <col min="9729" max="9729" width="16.875" style="39" customWidth="1"/>
    <col min="9730" max="9738" width="9.75" style="39" customWidth="1"/>
    <col min="9739" max="9984" width="12" style="39"/>
    <col min="9985" max="9985" width="16.875" style="39" customWidth="1"/>
    <col min="9986" max="9994" width="9.75" style="39" customWidth="1"/>
    <col min="9995" max="10240" width="12" style="39"/>
    <col min="10241" max="10241" width="16.875" style="39" customWidth="1"/>
    <col min="10242" max="10250" width="9.75" style="39" customWidth="1"/>
    <col min="10251" max="10496" width="12" style="39"/>
    <col min="10497" max="10497" width="16.875" style="39" customWidth="1"/>
    <col min="10498" max="10506" width="9.75" style="39" customWidth="1"/>
    <col min="10507" max="10752" width="12" style="39"/>
    <col min="10753" max="10753" width="16.875" style="39" customWidth="1"/>
    <col min="10754" max="10762" width="9.75" style="39" customWidth="1"/>
    <col min="10763" max="11008" width="12" style="39"/>
    <col min="11009" max="11009" width="16.875" style="39" customWidth="1"/>
    <col min="11010" max="11018" width="9.75" style="39" customWidth="1"/>
    <col min="11019" max="11264" width="12" style="39"/>
    <col min="11265" max="11265" width="16.875" style="39" customWidth="1"/>
    <col min="11266" max="11274" width="9.75" style="39" customWidth="1"/>
    <col min="11275" max="11520" width="12" style="39"/>
    <col min="11521" max="11521" width="16.875" style="39" customWidth="1"/>
    <col min="11522" max="11530" width="9.75" style="39" customWidth="1"/>
    <col min="11531" max="11776" width="12" style="39"/>
    <col min="11777" max="11777" width="16.875" style="39" customWidth="1"/>
    <col min="11778" max="11786" width="9.75" style="39" customWidth="1"/>
    <col min="11787" max="12032" width="12" style="39"/>
    <col min="12033" max="12033" width="16.875" style="39" customWidth="1"/>
    <col min="12034" max="12042" width="9.75" style="39" customWidth="1"/>
    <col min="12043" max="12288" width="12" style="39"/>
    <col min="12289" max="12289" width="16.875" style="39" customWidth="1"/>
    <col min="12290" max="12298" width="9.75" style="39" customWidth="1"/>
    <col min="12299" max="12544" width="12" style="39"/>
    <col min="12545" max="12545" width="16.875" style="39" customWidth="1"/>
    <col min="12546" max="12554" width="9.75" style="39" customWidth="1"/>
    <col min="12555" max="12800" width="12" style="39"/>
    <col min="12801" max="12801" width="16.875" style="39" customWidth="1"/>
    <col min="12802" max="12810" width="9.75" style="39" customWidth="1"/>
    <col min="12811" max="13056" width="12" style="39"/>
    <col min="13057" max="13057" width="16.875" style="39" customWidth="1"/>
    <col min="13058" max="13066" width="9.75" style="39" customWidth="1"/>
    <col min="13067" max="13312" width="12" style="39"/>
    <col min="13313" max="13313" width="16.875" style="39" customWidth="1"/>
    <col min="13314" max="13322" width="9.75" style="39" customWidth="1"/>
    <col min="13323" max="13568" width="12" style="39"/>
    <col min="13569" max="13569" width="16.875" style="39" customWidth="1"/>
    <col min="13570" max="13578" width="9.75" style="39" customWidth="1"/>
    <col min="13579" max="13824" width="12" style="39"/>
    <col min="13825" max="13825" width="16.875" style="39" customWidth="1"/>
    <col min="13826" max="13834" width="9.75" style="39" customWidth="1"/>
    <col min="13835" max="14080" width="12" style="39"/>
    <col min="14081" max="14081" width="16.875" style="39" customWidth="1"/>
    <col min="14082" max="14090" width="9.75" style="39" customWidth="1"/>
    <col min="14091" max="14336" width="12" style="39"/>
    <col min="14337" max="14337" width="16.875" style="39" customWidth="1"/>
    <col min="14338" max="14346" width="9.75" style="39" customWidth="1"/>
    <col min="14347" max="14592" width="12" style="39"/>
    <col min="14593" max="14593" width="16.875" style="39" customWidth="1"/>
    <col min="14594" max="14602" width="9.75" style="39" customWidth="1"/>
    <col min="14603" max="14848" width="12" style="39"/>
    <col min="14849" max="14849" width="16.875" style="39" customWidth="1"/>
    <col min="14850" max="14858" width="9.75" style="39" customWidth="1"/>
    <col min="14859" max="15104" width="12" style="39"/>
    <col min="15105" max="15105" width="16.875" style="39" customWidth="1"/>
    <col min="15106" max="15114" width="9.75" style="39" customWidth="1"/>
    <col min="15115" max="15360" width="12" style="39"/>
    <col min="15361" max="15361" width="16.875" style="39" customWidth="1"/>
    <col min="15362" max="15370" width="9.75" style="39" customWidth="1"/>
    <col min="15371" max="15616" width="12" style="39"/>
    <col min="15617" max="15617" width="16.875" style="39" customWidth="1"/>
    <col min="15618" max="15626" width="9.75" style="39" customWidth="1"/>
    <col min="15627" max="15872" width="12" style="39"/>
    <col min="15873" max="15873" width="16.875" style="39" customWidth="1"/>
    <col min="15874" max="15882" width="9.75" style="39" customWidth="1"/>
    <col min="15883" max="16128" width="12" style="39"/>
    <col min="16129" max="16129" width="16.875" style="39" customWidth="1"/>
    <col min="16130" max="16138" width="9.75" style="39" customWidth="1"/>
    <col min="16139" max="16384" width="12" style="39"/>
  </cols>
  <sheetData>
    <row r="1" spans="1:12" ht="20.25" customHeight="1">
      <c r="A1" s="445" t="s">
        <v>321</v>
      </c>
      <c r="B1" s="445"/>
      <c r="C1" s="445"/>
      <c r="D1" s="445"/>
      <c r="E1" s="445"/>
      <c r="F1" s="445"/>
      <c r="G1" s="445"/>
      <c r="H1" s="445"/>
      <c r="I1" s="445"/>
      <c r="J1" s="445"/>
      <c r="K1" s="16" t="s">
        <v>305</v>
      </c>
      <c r="L1" s="17">
        <f ca="1">TODAY()</f>
        <v>43521</v>
      </c>
    </row>
    <row r="2" spans="1:12">
      <c r="A2" s="446" t="s">
        <v>322</v>
      </c>
      <c r="B2" s="446"/>
      <c r="C2" s="446"/>
      <c r="D2" s="446"/>
      <c r="E2" s="446"/>
      <c r="F2" s="446"/>
      <c r="G2" s="446"/>
      <c r="H2" s="446"/>
      <c r="I2" s="446"/>
      <c r="J2" s="446"/>
      <c r="K2" s="446"/>
      <c r="L2" s="446"/>
    </row>
    <row r="3" spans="1:12">
      <c r="B3" s="447" t="s">
        <v>307</v>
      </c>
      <c r="C3" s="448"/>
      <c r="D3" s="448"/>
      <c r="E3" s="448"/>
      <c r="F3" s="448"/>
      <c r="G3" s="449"/>
      <c r="H3" s="447" t="s">
        <v>323</v>
      </c>
      <c r="I3" s="448"/>
      <c r="J3" s="448"/>
      <c r="K3" s="448"/>
      <c r="L3" s="449"/>
    </row>
    <row r="4" spans="1:12" ht="34.5" customHeight="1">
      <c r="A4" s="40" t="s">
        <v>309</v>
      </c>
      <c r="B4" s="41">
        <v>6</v>
      </c>
      <c r="C4" s="41">
        <v>7</v>
      </c>
      <c r="D4" s="41">
        <v>8</v>
      </c>
      <c r="E4" s="41">
        <v>9</v>
      </c>
      <c r="F4" s="41" t="s">
        <v>310</v>
      </c>
      <c r="G4" s="41" t="s">
        <v>311</v>
      </c>
      <c r="H4" s="41">
        <v>10</v>
      </c>
      <c r="I4" s="41">
        <v>11</v>
      </c>
      <c r="J4" s="41">
        <v>12</v>
      </c>
      <c r="K4" s="41" t="s">
        <v>310</v>
      </c>
      <c r="L4" s="41" t="s">
        <v>311</v>
      </c>
    </row>
    <row r="5" spans="1:12" s="48" customFormat="1" ht="24.75" customHeight="1">
      <c r="A5" s="42" t="s">
        <v>291</v>
      </c>
      <c r="B5" s="43">
        <v>4</v>
      </c>
      <c r="C5" s="43">
        <v>4</v>
      </c>
      <c r="D5" s="43">
        <v>4</v>
      </c>
      <c r="E5" s="43">
        <v>5</v>
      </c>
      <c r="F5" s="44">
        <v>16</v>
      </c>
      <c r="G5" s="45">
        <f>F5*1.39/F$15</f>
        <v>0.26476190476190475</v>
      </c>
      <c r="H5" s="43">
        <v>3</v>
      </c>
      <c r="I5" s="46">
        <v>3.5</v>
      </c>
      <c r="J5" s="43">
        <v>3</v>
      </c>
      <c r="K5" s="47">
        <f t="shared" ref="K5:K13" si="0">SUM(H5:J5)</f>
        <v>9.5</v>
      </c>
      <c r="L5" s="45">
        <v>0.2388095238095238</v>
      </c>
    </row>
    <row r="6" spans="1:12" s="48" customFormat="1" ht="24.75" customHeight="1">
      <c r="A6" s="42" t="s">
        <v>292</v>
      </c>
      <c r="B6" s="43">
        <v>1</v>
      </c>
      <c r="C6" s="43">
        <v>2</v>
      </c>
      <c r="D6" s="49">
        <v>1.5</v>
      </c>
      <c r="E6" s="49">
        <v>1.5</v>
      </c>
      <c r="F6" s="44">
        <f t="shared" ref="F6:F13" si="1">SUM(B6:E6)</f>
        <v>6</v>
      </c>
      <c r="G6" s="45">
        <f t="shared" ref="G6:G14" si="2">F6*1.39/F$15</f>
        <v>9.9285714285714283E-2</v>
      </c>
      <c r="H6" s="46">
        <v>1.5</v>
      </c>
      <c r="I6" s="43">
        <v>1</v>
      </c>
      <c r="J6" s="46">
        <v>1.5</v>
      </c>
      <c r="K6" s="44">
        <f t="shared" si="0"/>
        <v>4</v>
      </c>
      <c r="L6" s="45">
        <v>9.4761904761904742E-2</v>
      </c>
    </row>
    <row r="7" spans="1:12" s="48" customFormat="1" ht="24.75" customHeight="1">
      <c r="A7" s="42" t="s">
        <v>293</v>
      </c>
      <c r="B7" s="43">
        <v>1</v>
      </c>
      <c r="C7" s="43">
        <v>2</v>
      </c>
      <c r="D7" s="49">
        <v>1.5</v>
      </c>
      <c r="E7" s="49">
        <v>1.5</v>
      </c>
      <c r="F7" s="44">
        <f t="shared" si="1"/>
        <v>6</v>
      </c>
      <c r="G7" s="45">
        <f t="shared" si="2"/>
        <v>9.9285714285714283E-2</v>
      </c>
      <c r="H7" s="46">
        <v>1.5</v>
      </c>
      <c r="I7" s="43">
        <v>1</v>
      </c>
      <c r="J7" s="46">
        <v>1.5</v>
      </c>
      <c r="K7" s="44">
        <f t="shared" si="0"/>
        <v>4</v>
      </c>
      <c r="L7" s="45">
        <v>8.4761904761904747E-2</v>
      </c>
    </row>
    <row r="8" spans="1:12" s="48" customFormat="1" ht="24.75" customHeight="1">
      <c r="A8" s="42" t="s">
        <v>294</v>
      </c>
      <c r="B8" s="43">
        <v>1</v>
      </c>
      <c r="C8" s="43">
        <v>1</v>
      </c>
      <c r="D8" s="43">
        <v>1</v>
      </c>
      <c r="E8" s="43">
        <v>1</v>
      </c>
      <c r="F8" s="44">
        <f t="shared" si="1"/>
        <v>4</v>
      </c>
      <c r="G8" s="45">
        <f t="shared" si="2"/>
        <v>6.6190476190476188E-2</v>
      </c>
      <c r="H8" s="43">
        <v>1</v>
      </c>
      <c r="I8" s="50">
        <v>1</v>
      </c>
      <c r="J8" s="50">
        <v>1</v>
      </c>
      <c r="K8" s="44">
        <f t="shared" si="0"/>
        <v>3</v>
      </c>
      <c r="L8" s="45">
        <v>5.8571428571428552E-2</v>
      </c>
    </row>
    <row r="9" spans="1:12" s="48" customFormat="1" ht="24.75" customHeight="1">
      <c r="A9" s="42" t="s">
        <v>295</v>
      </c>
      <c r="B9" s="43">
        <v>3</v>
      </c>
      <c r="C9" s="43">
        <v>3</v>
      </c>
      <c r="D9" s="43">
        <v>3</v>
      </c>
      <c r="E9" s="43">
        <v>2</v>
      </c>
      <c r="F9" s="44">
        <f t="shared" si="1"/>
        <v>11</v>
      </c>
      <c r="G9" s="45">
        <f t="shared" si="2"/>
        <v>0.1820238095238095</v>
      </c>
      <c r="H9" s="43">
        <v>3</v>
      </c>
      <c r="I9" s="43">
        <v>3</v>
      </c>
      <c r="J9" s="43">
        <v>3</v>
      </c>
      <c r="K9" s="44">
        <f t="shared" si="0"/>
        <v>9</v>
      </c>
      <c r="L9" s="45">
        <v>0.21571428571428572</v>
      </c>
    </row>
    <row r="10" spans="1:12" s="48" customFormat="1" ht="24.75" customHeight="1">
      <c r="A10" s="42" t="s">
        <v>296</v>
      </c>
      <c r="B10" s="43">
        <v>4</v>
      </c>
      <c r="C10" s="43">
        <v>4</v>
      </c>
      <c r="D10" s="43">
        <v>4</v>
      </c>
      <c r="E10" s="43">
        <v>4</v>
      </c>
      <c r="F10" s="44">
        <f t="shared" si="1"/>
        <v>16</v>
      </c>
      <c r="G10" s="45">
        <f t="shared" si="2"/>
        <v>0.26476190476190475</v>
      </c>
      <c r="H10" s="46">
        <v>3.5</v>
      </c>
      <c r="I10" s="43">
        <v>4</v>
      </c>
      <c r="J10" s="43">
        <v>4</v>
      </c>
      <c r="K10" s="44">
        <f t="shared" si="0"/>
        <v>11.5</v>
      </c>
      <c r="L10" s="45">
        <v>0.29119047619047617</v>
      </c>
    </row>
    <row r="11" spans="1:12" s="48" customFormat="1" ht="24.75" customHeight="1">
      <c r="A11" s="42" t="s">
        <v>297</v>
      </c>
      <c r="B11" s="43">
        <v>1</v>
      </c>
      <c r="C11" s="43">
        <v>1</v>
      </c>
      <c r="D11" s="43">
        <v>1</v>
      </c>
      <c r="E11" s="43">
        <v>2</v>
      </c>
      <c r="F11" s="44">
        <f t="shared" si="1"/>
        <v>5</v>
      </c>
      <c r="G11" s="45">
        <f t="shared" si="2"/>
        <v>8.2738095238095236E-2</v>
      </c>
      <c r="H11" s="43">
        <v>2</v>
      </c>
      <c r="I11" s="43">
        <v>2</v>
      </c>
      <c r="J11" s="43">
        <v>2</v>
      </c>
      <c r="K11" s="44">
        <f t="shared" si="0"/>
        <v>6</v>
      </c>
      <c r="L11" s="45">
        <v>0.14714285714285713</v>
      </c>
    </row>
    <row r="12" spans="1:12" s="48" customFormat="1" ht="24.75" customHeight="1">
      <c r="A12" s="42" t="s">
        <v>298</v>
      </c>
      <c r="B12" s="43">
        <v>0</v>
      </c>
      <c r="C12" s="43">
        <v>0</v>
      </c>
      <c r="D12" s="43">
        <v>2</v>
      </c>
      <c r="E12" s="43">
        <v>2</v>
      </c>
      <c r="F12" s="44">
        <f t="shared" si="1"/>
        <v>4</v>
      </c>
      <c r="G12" s="45">
        <f t="shared" si="2"/>
        <v>6.6190476190476188E-2</v>
      </c>
      <c r="H12" s="43">
        <v>2</v>
      </c>
      <c r="I12" s="43">
        <v>2</v>
      </c>
      <c r="J12" s="43">
        <v>2</v>
      </c>
      <c r="K12" s="44">
        <f t="shared" si="0"/>
        <v>6</v>
      </c>
      <c r="L12" s="45">
        <v>0.14714285714285713</v>
      </c>
    </row>
    <row r="13" spans="1:12" s="48" customFormat="1" ht="24.75" customHeight="1">
      <c r="A13" s="42" t="s">
        <v>299</v>
      </c>
      <c r="B13" s="43">
        <v>2</v>
      </c>
      <c r="C13" s="43">
        <v>2</v>
      </c>
      <c r="D13" s="43">
        <v>2</v>
      </c>
      <c r="E13" s="43">
        <v>2</v>
      </c>
      <c r="F13" s="44">
        <f t="shared" si="1"/>
        <v>8</v>
      </c>
      <c r="G13" s="45">
        <f t="shared" si="2"/>
        <v>0.13238095238095238</v>
      </c>
      <c r="H13" s="43">
        <v>1</v>
      </c>
      <c r="I13" s="49">
        <v>1.5</v>
      </c>
      <c r="J13" s="49">
        <v>1.5</v>
      </c>
      <c r="K13" s="44">
        <f t="shared" si="0"/>
        <v>4</v>
      </c>
      <c r="L13" s="45">
        <v>8.4761904761904747E-2</v>
      </c>
    </row>
    <row r="14" spans="1:12" s="48" customFormat="1" ht="24.75" customHeight="1">
      <c r="A14" s="42" t="s">
        <v>303</v>
      </c>
      <c r="B14" s="43">
        <v>2</v>
      </c>
      <c r="C14" s="43">
        <v>2</v>
      </c>
      <c r="D14" s="43">
        <v>2</v>
      </c>
      <c r="E14" s="43">
        <v>2</v>
      </c>
      <c r="F14" s="44">
        <f>SUM(B14:E14)</f>
        <v>8</v>
      </c>
      <c r="G14" s="45">
        <f t="shared" si="2"/>
        <v>0.13238095238095238</v>
      </c>
      <c r="H14" s="43">
        <v>2</v>
      </c>
      <c r="I14" s="43">
        <v>2</v>
      </c>
      <c r="J14" s="43">
        <v>2</v>
      </c>
      <c r="K14" s="44">
        <f>SUM(H14:J14)</f>
        <v>6</v>
      </c>
      <c r="L14" s="45">
        <v>0.13714285714285712</v>
      </c>
    </row>
    <row r="15" spans="1:12" s="53" customFormat="1" ht="24.75" customHeight="1">
      <c r="A15" s="42" t="s">
        <v>317</v>
      </c>
      <c r="B15" s="44">
        <f t="shared" ref="B15:L15" si="3">SUM(B5:B14)</f>
        <v>19</v>
      </c>
      <c r="C15" s="44">
        <f t="shared" si="3"/>
        <v>21</v>
      </c>
      <c r="D15" s="44">
        <f t="shared" si="3"/>
        <v>22</v>
      </c>
      <c r="E15" s="44">
        <f t="shared" si="3"/>
        <v>23</v>
      </c>
      <c r="F15" s="44">
        <f t="shared" si="3"/>
        <v>84</v>
      </c>
      <c r="G15" s="51">
        <f t="shared" si="3"/>
        <v>1.3899999999999997</v>
      </c>
      <c r="H15" s="47">
        <f t="shared" si="3"/>
        <v>20.5</v>
      </c>
      <c r="I15" s="47">
        <f t="shared" si="3"/>
        <v>21</v>
      </c>
      <c r="J15" s="47">
        <f t="shared" si="3"/>
        <v>21.5</v>
      </c>
      <c r="K15" s="44">
        <f t="shared" si="3"/>
        <v>63</v>
      </c>
      <c r="L15" s="52">
        <f t="shared" si="3"/>
        <v>1.5</v>
      </c>
    </row>
  </sheetData>
  <sheetProtection password="CFEC" sheet="1" objects="1" scenarios="1"/>
  <mergeCells count="4">
    <mergeCell ref="A1:J1"/>
    <mergeCell ref="A2:L2"/>
    <mergeCell ref="B3:G3"/>
    <mergeCell ref="H3:L3"/>
  </mergeCells>
  <pageMargins left="0.39370078740157483" right="0.19685039370078741" top="0.39370078740157483" bottom="0.39370078740157483" header="0.51181102362204722" footer="0.51181102362204722"/>
  <pageSetup paperSize="9" orientation="landscape"/>
  <headerFooter alignWithMargins="0"/>
  <extLst>
    <ext xmlns:mx="http://schemas.microsoft.com/office/mac/excel/2008/main" uri="{64002731-A6B0-56B0-2670-7721B7C09600}">
      <mx:PLV Mode="0" OnePage="0" WScale="0"/>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tabColor indexed="62"/>
    <pageSetUpPr fitToPage="1"/>
  </sheetPr>
  <dimension ref="A1:G138"/>
  <sheetViews>
    <sheetView workbookViewId="0">
      <selection activeCell="C13" sqref="C13"/>
    </sheetView>
  </sheetViews>
  <sheetFormatPr defaultColWidth="9.75" defaultRowHeight="12.75"/>
  <cols>
    <col min="1" max="1" width="8.375" style="91" customWidth="1"/>
    <col min="2" max="2" width="16.25" style="74" customWidth="1"/>
    <col min="3" max="3" width="34.375" style="74" customWidth="1"/>
    <col min="4" max="4" width="15.375" style="74" customWidth="1"/>
    <col min="5" max="5" width="44.75" style="74" customWidth="1"/>
    <col min="6" max="6" width="15.375" style="74" customWidth="1"/>
    <col min="7" max="7" width="45.375" style="74" customWidth="1"/>
    <col min="8" max="8" width="25.25" style="74" customWidth="1"/>
    <col min="9" max="256" width="9.75" style="74"/>
    <col min="257" max="257" width="8.375" style="74" customWidth="1"/>
    <col min="258" max="258" width="16.25" style="74" customWidth="1"/>
    <col min="259" max="259" width="34.375" style="74" customWidth="1"/>
    <col min="260" max="260" width="15.375" style="74" customWidth="1"/>
    <col min="261" max="261" width="44.75" style="74" customWidth="1"/>
    <col min="262" max="262" width="15.375" style="74" customWidth="1"/>
    <col min="263" max="263" width="45.375" style="74" customWidth="1"/>
    <col min="264" max="264" width="25.25" style="74" customWidth="1"/>
    <col min="265" max="512" width="9.75" style="74"/>
    <col min="513" max="513" width="8.375" style="74" customWidth="1"/>
    <col min="514" max="514" width="16.25" style="74" customWidth="1"/>
    <col min="515" max="515" width="34.375" style="74" customWidth="1"/>
    <col min="516" max="516" width="15.375" style="74" customWidth="1"/>
    <col min="517" max="517" width="44.75" style="74" customWidth="1"/>
    <col min="518" max="518" width="15.375" style="74" customWidth="1"/>
    <col min="519" max="519" width="45.375" style="74" customWidth="1"/>
    <col min="520" max="520" width="25.25" style="74" customWidth="1"/>
    <col min="521" max="768" width="9.75" style="74"/>
    <col min="769" max="769" width="8.375" style="74" customWidth="1"/>
    <col min="770" max="770" width="16.25" style="74" customWidth="1"/>
    <col min="771" max="771" width="34.375" style="74" customWidth="1"/>
    <col min="772" max="772" width="15.375" style="74" customWidth="1"/>
    <col min="773" max="773" width="44.75" style="74" customWidth="1"/>
    <col min="774" max="774" width="15.375" style="74" customWidth="1"/>
    <col min="775" max="775" width="45.375" style="74" customWidth="1"/>
    <col min="776" max="776" width="25.25" style="74" customWidth="1"/>
    <col min="777" max="1024" width="9.75" style="74"/>
    <col min="1025" max="1025" width="8.375" style="74" customWidth="1"/>
    <col min="1026" max="1026" width="16.25" style="74" customWidth="1"/>
    <col min="1027" max="1027" width="34.375" style="74" customWidth="1"/>
    <col min="1028" max="1028" width="15.375" style="74" customWidth="1"/>
    <col min="1029" max="1029" width="44.75" style="74" customWidth="1"/>
    <col min="1030" max="1030" width="15.375" style="74" customWidth="1"/>
    <col min="1031" max="1031" width="45.375" style="74" customWidth="1"/>
    <col min="1032" max="1032" width="25.25" style="74" customWidth="1"/>
    <col min="1033" max="1280" width="9.75" style="74"/>
    <col min="1281" max="1281" width="8.375" style="74" customWidth="1"/>
    <col min="1282" max="1282" width="16.25" style="74" customWidth="1"/>
    <col min="1283" max="1283" width="34.375" style="74" customWidth="1"/>
    <col min="1284" max="1284" width="15.375" style="74" customWidth="1"/>
    <col min="1285" max="1285" width="44.75" style="74" customWidth="1"/>
    <col min="1286" max="1286" width="15.375" style="74" customWidth="1"/>
    <col min="1287" max="1287" width="45.375" style="74" customWidth="1"/>
    <col min="1288" max="1288" width="25.25" style="74" customWidth="1"/>
    <col min="1289" max="1536" width="9.75" style="74"/>
    <col min="1537" max="1537" width="8.375" style="74" customWidth="1"/>
    <col min="1538" max="1538" width="16.25" style="74" customWidth="1"/>
    <col min="1539" max="1539" width="34.375" style="74" customWidth="1"/>
    <col min="1540" max="1540" width="15.375" style="74" customWidth="1"/>
    <col min="1541" max="1541" width="44.75" style="74" customWidth="1"/>
    <col min="1542" max="1542" width="15.375" style="74" customWidth="1"/>
    <col min="1543" max="1543" width="45.375" style="74" customWidth="1"/>
    <col min="1544" max="1544" width="25.25" style="74" customWidth="1"/>
    <col min="1545" max="1792" width="9.75" style="74"/>
    <col min="1793" max="1793" width="8.375" style="74" customWidth="1"/>
    <col min="1794" max="1794" width="16.25" style="74" customWidth="1"/>
    <col min="1795" max="1795" width="34.375" style="74" customWidth="1"/>
    <col min="1796" max="1796" width="15.375" style="74" customWidth="1"/>
    <col min="1797" max="1797" width="44.75" style="74" customWidth="1"/>
    <col min="1798" max="1798" width="15.375" style="74" customWidth="1"/>
    <col min="1799" max="1799" width="45.375" style="74" customWidth="1"/>
    <col min="1800" max="1800" width="25.25" style="74" customWidth="1"/>
    <col min="1801" max="2048" width="9.75" style="74"/>
    <col min="2049" max="2049" width="8.375" style="74" customWidth="1"/>
    <col min="2050" max="2050" width="16.25" style="74" customWidth="1"/>
    <col min="2051" max="2051" width="34.375" style="74" customWidth="1"/>
    <col min="2052" max="2052" width="15.375" style="74" customWidth="1"/>
    <col min="2053" max="2053" width="44.75" style="74" customWidth="1"/>
    <col min="2054" max="2054" width="15.375" style="74" customWidth="1"/>
    <col min="2055" max="2055" width="45.375" style="74" customWidth="1"/>
    <col min="2056" max="2056" width="25.25" style="74" customWidth="1"/>
    <col min="2057" max="2304" width="9.75" style="74"/>
    <col min="2305" max="2305" width="8.375" style="74" customWidth="1"/>
    <col min="2306" max="2306" width="16.25" style="74" customWidth="1"/>
    <col min="2307" max="2307" width="34.375" style="74" customWidth="1"/>
    <col min="2308" max="2308" width="15.375" style="74" customWidth="1"/>
    <col min="2309" max="2309" width="44.75" style="74" customWidth="1"/>
    <col min="2310" max="2310" width="15.375" style="74" customWidth="1"/>
    <col min="2311" max="2311" width="45.375" style="74" customWidth="1"/>
    <col min="2312" max="2312" width="25.25" style="74" customWidth="1"/>
    <col min="2313" max="2560" width="9.75" style="74"/>
    <col min="2561" max="2561" width="8.375" style="74" customWidth="1"/>
    <col min="2562" max="2562" width="16.25" style="74" customWidth="1"/>
    <col min="2563" max="2563" width="34.375" style="74" customWidth="1"/>
    <col min="2564" max="2564" width="15.375" style="74" customWidth="1"/>
    <col min="2565" max="2565" width="44.75" style="74" customWidth="1"/>
    <col min="2566" max="2566" width="15.375" style="74" customWidth="1"/>
    <col min="2567" max="2567" width="45.375" style="74" customWidth="1"/>
    <col min="2568" max="2568" width="25.25" style="74" customWidth="1"/>
    <col min="2569" max="2816" width="9.75" style="74"/>
    <col min="2817" max="2817" width="8.375" style="74" customWidth="1"/>
    <col min="2818" max="2818" width="16.25" style="74" customWidth="1"/>
    <col min="2819" max="2819" width="34.375" style="74" customWidth="1"/>
    <col min="2820" max="2820" width="15.375" style="74" customWidth="1"/>
    <col min="2821" max="2821" width="44.75" style="74" customWidth="1"/>
    <col min="2822" max="2822" width="15.375" style="74" customWidth="1"/>
    <col min="2823" max="2823" width="45.375" style="74" customWidth="1"/>
    <col min="2824" max="2824" width="25.25" style="74" customWidth="1"/>
    <col min="2825" max="3072" width="9.75" style="74"/>
    <col min="3073" max="3073" width="8.375" style="74" customWidth="1"/>
    <col min="3074" max="3074" width="16.25" style="74" customWidth="1"/>
    <col min="3075" max="3075" width="34.375" style="74" customWidth="1"/>
    <col min="3076" max="3076" width="15.375" style="74" customWidth="1"/>
    <col min="3077" max="3077" width="44.75" style="74" customWidth="1"/>
    <col min="3078" max="3078" width="15.375" style="74" customWidth="1"/>
    <col min="3079" max="3079" width="45.375" style="74" customWidth="1"/>
    <col min="3080" max="3080" width="25.25" style="74" customWidth="1"/>
    <col min="3081" max="3328" width="9.75" style="74"/>
    <col min="3329" max="3329" width="8.375" style="74" customWidth="1"/>
    <col min="3330" max="3330" width="16.25" style="74" customWidth="1"/>
    <col min="3331" max="3331" width="34.375" style="74" customWidth="1"/>
    <col min="3332" max="3332" width="15.375" style="74" customWidth="1"/>
    <col min="3333" max="3333" width="44.75" style="74" customWidth="1"/>
    <col min="3334" max="3334" width="15.375" style="74" customWidth="1"/>
    <col min="3335" max="3335" width="45.375" style="74" customWidth="1"/>
    <col min="3336" max="3336" width="25.25" style="74" customWidth="1"/>
    <col min="3337" max="3584" width="9.75" style="74"/>
    <col min="3585" max="3585" width="8.375" style="74" customWidth="1"/>
    <col min="3586" max="3586" width="16.25" style="74" customWidth="1"/>
    <col min="3587" max="3587" width="34.375" style="74" customWidth="1"/>
    <col min="3588" max="3588" width="15.375" style="74" customWidth="1"/>
    <col min="3589" max="3589" width="44.75" style="74" customWidth="1"/>
    <col min="3590" max="3590" width="15.375" style="74" customWidth="1"/>
    <col min="3591" max="3591" width="45.375" style="74" customWidth="1"/>
    <col min="3592" max="3592" width="25.25" style="74" customWidth="1"/>
    <col min="3593" max="3840" width="9.75" style="74"/>
    <col min="3841" max="3841" width="8.375" style="74" customWidth="1"/>
    <col min="3842" max="3842" width="16.25" style="74" customWidth="1"/>
    <col min="3843" max="3843" width="34.375" style="74" customWidth="1"/>
    <col min="3844" max="3844" width="15.375" style="74" customWidth="1"/>
    <col min="3845" max="3845" width="44.75" style="74" customWidth="1"/>
    <col min="3846" max="3846" width="15.375" style="74" customWidth="1"/>
    <col min="3847" max="3847" width="45.375" style="74" customWidth="1"/>
    <col min="3848" max="3848" width="25.25" style="74" customWidth="1"/>
    <col min="3849" max="4096" width="9.75" style="74"/>
    <col min="4097" max="4097" width="8.375" style="74" customWidth="1"/>
    <col min="4098" max="4098" width="16.25" style="74" customWidth="1"/>
    <col min="4099" max="4099" width="34.375" style="74" customWidth="1"/>
    <col min="4100" max="4100" width="15.375" style="74" customWidth="1"/>
    <col min="4101" max="4101" width="44.75" style="74" customWidth="1"/>
    <col min="4102" max="4102" width="15.375" style="74" customWidth="1"/>
    <col min="4103" max="4103" width="45.375" style="74" customWidth="1"/>
    <col min="4104" max="4104" width="25.25" style="74" customWidth="1"/>
    <col min="4105" max="4352" width="9.75" style="74"/>
    <col min="4353" max="4353" width="8.375" style="74" customWidth="1"/>
    <col min="4354" max="4354" width="16.25" style="74" customWidth="1"/>
    <col min="4355" max="4355" width="34.375" style="74" customWidth="1"/>
    <col min="4356" max="4356" width="15.375" style="74" customWidth="1"/>
    <col min="4357" max="4357" width="44.75" style="74" customWidth="1"/>
    <col min="4358" max="4358" width="15.375" style="74" customWidth="1"/>
    <col min="4359" max="4359" width="45.375" style="74" customWidth="1"/>
    <col min="4360" max="4360" width="25.25" style="74" customWidth="1"/>
    <col min="4361" max="4608" width="9.75" style="74"/>
    <col min="4609" max="4609" width="8.375" style="74" customWidth="1"/>
    <col min="4610" max="4610" width="16.25" style="74" customWidth="1"/>
    <col min="4611" max="4611" width="34.375" style="74" customWidth="1"/>
    <col min="4612" max="4612" width="15.375" style="74" customWidth="1"/>
    <col min="4613" max="4613" width="44.75" style="74" customWidth="1"/>
    <col min="4614" max="4614" width="15.375" style="74" customWidth="1"/>
    <col min="4615" max="4615" width="45.375" style="74" customWidth="1"/>
    <col min="4616" max="4616" width="25.25" style="74" customWidth="1"/>
    <col min="4617" max="4864" width="9.75" style="74"/>
    <col min="4865" max="4865" width="8.375" style="74" customWidth="1"/>
    <col min="4866" max="4866" width="16.25" style="74" customWidth="1"/>
    <col min="4867" max="4867" width="34.375" style="74" customWidth="1"/>
    <col min="4868" max="4868" width="15.375" style="74" customWidth="1"/>
    <col min="4869" max="4869" width="44.75" style="74" customWidth="1"/>
    <col min="4870" max="4870" width="15.375" style="74" customWidth="1"/>
    <col min="4871" max="4871" width="45.375" style="74" customWidth="1"/>
    <col min="4872" max="4872" width="25.25" style="74" customWidth="1"/>
    <col min="4873" max="5120" width="9.75" style="74"/>
    <col min="5121" max="5121" width="8.375" style="74" customWidth="1"/>
    <col min="5122" max="5122" width="16.25" style="74" customWidth="1"/>
    <col min="5123" max="5123" width="34.375" style="74" customWidth="1"/>
    <col min="5124" max="5124" width="15.375" style="74" customWidth="1"/>
    <col min="5125" max="5125" width="44.75" style="74" customWidth="1"/>
    <col min="5126" max="5126" width="15.375" style="74" customWidth="1"/>
    <col min="5127" max="5127" width="45.375" style="74" customWidth="1"/>
    <col min="5128" max="5128" width="25.25" style="74" customWidth="1"/>
    <col min="5129" max="5376" width="9.75" style="74"/>
    <col min="5377" max="5377" width="8.375" style="74" customWidth="1"/>
    <col min="5378" max="5378" width="16.25" style="74" customWidth="1"/>
    <col min="5379" max="5379" width="34.375" style="74" customWidth="1"/>
    <col min="5380" max="5380" width="15.375" style="74" customWidth="1"/>
    <col min="5381" max="5381" width="44.75" style="74" customWidth="1"/>
    <col min="5382" max="5382" width="15.375" style="74" customWidth="1"/>
    <col min="5383" max="5383" width="45.375" style="74" customWidth="1"/>
    <col min="5384" max="5384" width="25.25" style="74" customWidth="1"/>
    <col min="5385" max="5632" width="9.75" style="74"/>
    <col min="5633" max="5633" width="8.375" style="74" customWidth="1"/>
    <col min="5634" max="5634" width="16.25" style="74" customWidth="1"/>
    <col min="5635" max="5635" width="34.375" style="74" customWidth="1"/>
    <col min="5636" max="5636" width="15.375" style="74" customWidth="1"/>
    <col min="5637" max="5637" width="44.75" style="74" customWidth="1"/>
    <col min="5638" max="5638" width="15.375" style="74" customWidth="1"/>
    <col min="5639" max="5639" width="45.375" style="74" customWidth="1"/>
    <col min="5640" max="5640" width="25.25" style="74" customWidth="1"/>
    <col min="5641" max="5888" width="9.75" style="74"/>
    <col min="5889" max="5889" width="8.375" style="74" customWidth="1"/>
    <col min="5890" max="5890" width="16.25" style="74" customWidth="1"/>
    <col min="5891" max="5891" width="34.375" style="74" customWidth="1"/>
    <col min="5892" max="5892" width="15.375" style="74" customWidth="1"/>
    <col min="5893" max="5893" width="44.75" style="74" customWidth="1"/>
    <col min="5894" max="5894" width="15.375" style="74" customWidth="1"/>
    <col min="5895" max="5895" width="45.375" style="74" customWidth="1"/>
    <col min="5896" max="5896" width="25.25" style="74" customWidth="1"/>
    <col min="5897" max="6144" width="9.75" style="74"/>
    <col min="6145" max="6145" width="8.375" style="74" customWidth="1"/>
    <col min="6146" max="6146" width="16.25" style="74" customWidth="1"/>
    <col min="6147" max="6147" width="34.375" style="74" customWidth="1"/>
    <col min="6148" max="6148" width="15.375" style="74" customWidth="1"/>
    <col min="6149" max="6149" width="44.75" style="74" customWidth="1"/>
    <col min="6150" max="6150" width="15.375" style="74" customWidth="1"/>
    <col min="6151" max="6151" width="45.375" style="74" customWidth="1"/>
    <col min="6152" max="6152" width="25.25" style="74" customWidth="1"/>
    <col min="6153" max="6400" width="9.75" style="74"/>
    <col min="6401" max="6401" width="8.375" style="74" customWidth="1"/>
    <col min="6402" max="6402" width="16.25" style="74" customWidth="1"/>
    <col min="6403" max="6403" width="34.375" style="74" customWidth="1"/>
    <col min="6404" max="6404" width="15.375" style="74" customWidth="1"/>
    <col min="6405" max="6405" width="44.75" style="74" customWidth="1"/>
    <col min="6406" max="6406" width="15.375" style="74" customWidth="1"/>
    <col min="6407" max="6407" width="45.375" style="74" customWidth="1"/>
    <col min="6408" max="6408" width="25.25" style="74" customWidth="1"/>
    <col min="6409" max="6656" width="9.75" style="74"/>
    <col min="6657" max="6657" width="8.375" style="74" customWidth="1"/>
    <col min="6658" max="6658" width="16.25" style="74" customWidth="1"/>
    <col min="6659" max="6659" width="34.375" style="74" customWidth="1"/>
    <col min="6660" max="6660" width="15.375" style="74" customWidth="1"/>
    <col min="6661" max="6661" width="44.75" style="74" customWidth="1"/>
    <col min="6662" max="6662" width="15.375" style="74" customWidth="1"/>
    <col min="6663" max="6663" width="45.375" style="74" customWidth="1"/>
    <col min="6664" max="6664" width="25.25" style="74" customWidth="1"/>
    <col min="6665" max="6912" width="9.75" style="74"/>
    <col min="6913" max="6913" width="8.375" style="74" customWidth="1"/>
    <col min="6914" max="6914" width="16.25" style="74" customWidth="1"/>
    <col min="6915" max="6915" width="34.375" style="74" customWidth="1"/>
    <col min="6916" max="6916" width="15.375" style="74" customWidth="1"/>
    <col min="6917" max="6917" width="44.75" style="74" customWidth="1"/>
    <col min="6918" max="6918" width="15.375" style="74" customWidth="1"/>
    <col min="6919" max="6919" width="45.375" style="74" customWidth="1"/>
    <col min="6920" max="6920" width="25.25" style="74" customWidth="1"/>
    <col min="6921" max="7168" width="9.75" style="74"/>
    <col min="7169" max="7169" width="8.375" style="74" customWidth="1"/>
    <col min="7170" max="7170" width="16.25" style="74" customWidth="1"/>
    <col min="7171" max="7171" width="34.375" style="74" customWidth="1"/>
    <col min="7172" max="7172" width="15.375" style="74" customWidth="1"/>
    <col min="7173" max="7173" width="44.75" style="74" customWidth="1"/>
    <col min="7174" max="7174" width="15.375" style="74" customWidth="1"/>
    <col min="7175" max="7175" width="45.375" style="74" customWidth="1"/>
    <col min="7176" max="7176" width="25.25" style="74" customWidth="1"/>
    <col min="7177" max="7424" width="9.75" style="74"/>
    <col min="7425" max="7425" width="8.375" style="74" customWidth="1"/>
    <col min="7426" max="7426" width="16.25" style="74" customWidth="1"/>
    <col min="7427" max="7427" width="34.375" style="74" customWidth="1"/>
    <col min="7428" max="7428" width="15.375" style="74" customWidth="1"/>
    <col min="7429" max="7429" width="44.75" style="74" customWidth="1"/>
    <col min="7430" max="7430" width="15.375" style="74" customWidth="1"/>
    <col min="7431" max="7431" width="45.375" style="74" customWidth="1"/>
    <col min="7432" max="7432" width="25.25" style="74" customWidth="1"/>
    <col min="7433" max="7680" width="9.75" style="74"/>
    <col min="7681" max="7681" width="8.375" style="74" customWidth="1"/>
    <col min="7682" max="7682" width="16.25" style="74" customWidth="1"/>
    <col min="7683" max="7683" width="34.375" style="74" customWidth="1"/>
    <col min="7684" max="7684" width="15.375" style="74" customWidth="1"/>
    <col min="7685" max="7685" width="44.75" style="74" customWidth="1"/>
    <col min="7686" max="7686" width="15.375" style="74" customWidth="1"/>
    <col min="7687" max="7687" width="45.375" style="74" customWidth="1"/>
    <col min="7688" max="7688" width="25.25" style="74" customWidth="1"/>
    <col min="7689" max="7936" width="9.75" style="74"/>
    <col min="7937" max="7937" width="8.375" style="74" customWidth="1"/>
    <col min="7938" max="7938" width="16.25" style="74" customWidth="1"/>
    <col min="7939" max="7939" width="34.375" style="74" customWidth="1"/>
    <col min="7940" max="7940" width="15.375" style="74" customWidth="1"/>
    <col min="7941" max="7941" width="44.75" style="74" customWidth="1"/>
    <col min="7942" max="7942" width="15.375" style="74" customWidth="1"/>
    <col min="7943" max="7943" width="45.375" style="74" customWidth="1"/>
    <col min="7944" max="7944" width="25.25" style="74" customWidth="1"/>
    <col min="7945" max="8192" width="9.75" style="74"/>
    <col min="8193" max="8193" width="8.375" style="74" customWidth="1"/>
    <col min="8194" max="8194" width="16.25" style="74" customWidth="1"/>
    <col min="8195" max="8195" width="34.375" style="74" customWidth="1"/>
    <col min="8196" max="8196" width="15.375" style="74" customWidth="1"/>
    <col min="8197" max="8197" width="44.75" style="74" customWidth="1"/>
    <col min="8198" max="8198" width="15.375" style="74" customWidth="1"/>
    <col min="8199" max="8199" width="45.375" style="74" customWidth="1"/>
    <col min="8200" max="8200" width="25.25" style="74" customWidth="1"/>
    <col min="8201" max="8448" width="9.75" style="74"/>
    <col min="8449" max="8449" width="8.375" style="74" customWidth="1"/>
    <col min="8450" max="8450" width="16.25" style="74" customWidth="1"/>
    <col min="8451" max="8451" width="34.375" style="74" customWidth="1"/>
    <col min="8452" max="8452" width="15.375" style="74" customWidth="1"/>
    <col min="8453" max="8453" width="44.75" style="74" customWidth="1"/>
    <col min="8454" max="8454" width="15.375" style="74" customWidth="1"/>
    <col min="8455" max="8455" width="45.375" style="74" customWidth="1"/>
    <col min="8456" max="8456" width="25.25" style="74" customWidth="1"/>
    <col min="8457" max="8704" width="9.75" style="74"/>
    <col min="8705" max="8705" width="8.375" style="74" customWidth="1"/>
    <col min="8706" max="8706" width="16.25" style="74" customWidth="1"/>
    <col min="8707" max="8707" width="34.375" style="74" customWidth="1"/>
    <col min="8708" max="8708" width="15.375" style="74" customWidth="1"/>
    <col min="8709" max="8709" width="44.75" style="74" customWidth="1"/>
    <col min="8710" max="8710" width="15.375" style="74" customWidth="1"/>
    <col min="8711" max="8711" width="45.375" style="74" customWidth="1"/>
    <col min="8712" max="8712" width="25.25" style="74" customWidth="1"/>
    <col min="8713" max="8960" width="9.75" style="74"/>
    <col min="8961" max="8961" width="8.375" style="74" customWidth="1"/>
    <col min="8962" max="8962" width="16.25" style="74" customWidth="1"/>
    <col min="8963" max="8963" width="34.375" style="74" customWidth="1"/>
    <col min="8964" max="8964" width="15.375" style="74" customWidth="1"/>
    <col min="8965" max="8965" width="44.75" style="74" customWidth="1"/>
    <col min="8966" max="8966" width="15.375" style="74" customWidth="1"/>
    <col min="8967" max="8967" width="45.375" style="74" customWidth="1"/>
    <col min="8968" max="8968" width="25.25" style="74" customWidth="1"/>
    <col min="8969" max="9216" width="9.75" style="74"/>
    <col min="9217" max="9217" width="8.375" style="74" customWidth="1"/>
    <col min="9218" max="9218" width="16.25" style="74" customWidth="1"/>
    <col min="9219" max="9219" width="34.375" style="74" customWidth="1"/>
    <col min="9220" max="9220" width="15.375" style="74" customWidth="1"/>
    <col min="9221" max="9221" width="44.75" style="74" customWidth="1"/>
    <col min="9222" max="9222" width="15.375" style="74" customWidth="1"/>
    <col min="9223" max="9223" width="45.375" style="74" customWidth="1"/>
    <col min="9224" max="9224" width="25.25" style="74" customWidth="1"/>
    <col min="9225" max="9472" width="9.75" style="74"/>
    <col min="9473" max="9473" width="8.375" style="74" customWidth="1"/>
    <col min="9474" max="9474" width="16.25" style="74" customWidth="1"/>
    <col min="9475" max="9475" width="34.375" style="74" customWidth="1"/>
    <col min="9476" max="9476" width="15.375" style="74" customWidth="1"/>
    <col min="9477" max="9477" width="44.75" style="74" customWidth="1"/>
    <col min="9478" max="9478" width="15.375" style="74" customWidth="1"/>
    <col min="9479" max="9479" width="45.375" style="74" customWidth="1"/>
    <col min="9480" max="9480" width="25.25" style="74" customWidth="1"/>
    <col min="9481" max="9728" width="9.75" style="74"/>
    <col min="9729" max="9729" width="8.375" style="74" customWidth="1"/>
    <col min="9730" max="9730" width="16.25" style="74" customWidth="1"/>
    <col min="9731" max="9731" width="34.375" style="74" customWidth="1"/>
    <col min="9732" max="9732" width="15.375" style="74" customWidth="1"/>
    <col min="9733" max="9733" width="44.75" style="74" customWidth="1"/>
    <col min="9734" max="9734" width="15.375" style="74" customWidth="1"/>
    <col min="9735" max="9735" width="45.375" style="74" customWidth="1"/>
    <col min="9736" max="9736" width="25.25" style="74" customWidth="1"/>
    <col min="9737" max="9984" width="9.75" style="74"/>
    <col min="9985" max="9985" width="8.375" style="74" customWidth="1"/>
    <col min="9986" max="9986" width="16.25" style="74" customWidth="1"/>
    <col min="9987" max="9987" width="34.375" style="74" customWidth="1"/>
    <col min="9988" max="9988" width="15.375" style="74" customWidth="1"/>
    <col min="9989" max="9989" width="44.75" style="74" customWidth="1"/>
    <col min="9990" max="9990" width="15.375" style="74" customWidth="1"/>
    <col min="9991" max="9991" width="45.375" style="74" customWidth="1"/>
    <col min="9992" max="9992" width="25.25" style="74" customWidth="1"/>
    <col min="9993" max="10240" width="9.75" style="74"/>
    <col min="10241" max="10241" width="8.375" style="74" customWidth="1"/>
    <col min="10242" max="10242" width="16.25" style="74" customWidth="1"/>
    <col min="10243" max="10243" width="34.375" style="74" customWidth="1"/>
    <col min="10244" max="10244" width="15.375" style="74" customWidth="1"/>
    <col min="10245" max="10245" width="44.75" style="74" customWidth="1"/>
    <col min="10246" max="10246" width="15.375" style="74" customWidth="1"/>
    <col min="10247" max="10247" width="45.375" style="74" customWidth="1"/>
    <col min="10248" max="10248" width="25.25" style="74" customWidth="1"/>
    <col min="10249" max="10496" width="9.75" style="74"/>
    <col min="10497" max="10497" width="8.375" style="74" customWidth="1"/>
    <col min="10498" max="10498" width="16.25" style="74" customWidth="1"/>
    <col min="10499" max="10499" width="34.375" style="74" customWidth="1"/>
    <col min="10500" max="10500" width="15.375" style="74" customWidth="1"/>
    <col min="10501" max="10501" width="44.75" style="74" customWidth="1"/>
    <col min="10502" max="10502" width="15.375" style="74" customWidth="1"/>
    <col min="10503" max="10503" width="45.375" style="74" customWidth="1"/>
    <col min="10504" max="10504" width="25.25" style="74" customWidth="1"/>
    <col min="10505" max="10752" width="9.75" style="74"/>
    <col min="10753" max="10753" width="8.375" style="74" customWidth="1"/>
    <col min="10754" max="10754" width="16.25" style="74" customWidth="1"/>
    <col min="10755" max="10755" width="34.375" style="74" customWidth="1"/>
    <col min="10756" max="10756" width="15.375" style="74" customWidth="1"/>
    <col min="10757" max="10757" width="44.75" style="74" customWidth="1"/>
    <col min="10758" max="10758" width="15.375" style="74" customWidth="1"/>
    <col min="10759" max="10759" width="45.375" style="74" customWidth="1"/>
    <col min="10760" max="10760" width="25.25" style="74" customWidth="1"/>
    <col min="10761" max="11008" width="9.75" style="74"/>
    <col min="11009" max="11009" width="8.375" style="74" customWidth="1"/>
    <col min="11010" max="11010" width="16.25" style="74" customWidth="1"/>
    <col min="11011" max="11011" width="34.375" style="74" customWidth="1"/>
    <col min="11012" max="11012" width="15.375" style="74" customWidth="1"/>
    <col min="11013" max="11013" width="44.75" style="74" customWidth="1"/>
    <col min="11014" max="11014" width="15.375" style="74" customWidth="1"/>
    <col min="11015" max="11015" width="45.375" style="74" customWidth="1"/>
    <col min="11016" max="11016" width="25.25" style="74" customWidth="1"/>
    <col min="11017" max="11264" width="9.75" style="74"/>
    <col min="11265" max="11265" width="8.375" style="74" customWidth="1"/>
    <col min="11266" max="11266" width="16.25" style="74" customWidth="1"/>
    <col min="11267" max="11267" width="34.375" style="74" customWidth="1"/>
    <col min="11268" max="11268" width="15.375" style="74" customWidth="1"/>
    <col min="11269" max="11269" width="44.75" style="74" customWidth="1"/>
    <col min="11270" max="11270" width="15.375" style="74" customWidth="1"/>
    <col min="11271" max="11271" width="45.375" style="74" customWidth="1"/>
    <col min="11272" max="11272" width="25.25" style="74" customWidth="1"/>
    <col min="11273" max="11520" width="9.75" style="74"/>
    <col min="11521" max="11521" width="8.375" style="74" customWidth="1"/>
    <col min="11522" max="11522" width="16.25" style="74" customWidth="1"/>
    <col min="11523" max="11523" width="34.375" style="74" customWidth="1"/>
    <col min="11524" max="11524" width="15.375" style="74" customWidth="1"/>
    <col min="11525" max="11525" width="44.75" style="74" customWidth="1"/>
    <col min="11526" max="11526" width="15.375" style="74" customWidth="1"/>
    <col min="11527" max="11527" width="45.375" style="74" customWidth="1"/>
    <col min="11528" max="11528" width="25.25" style="74" customWidth="1"/>
    <col min="11529" max="11776" width="9.75" style="74"/>
    <col min="11777" max="11777" width="8.375" style="74" customWidth="1"/>
    <col min="11778" max="11778" width="16.25" style="74" customWidth="1"/>
    <col min="11779" max="11779" width="34.375" style="74" customWidth="1"/>
    <col min="11780" max="11780" width="15.375" style="74" customWidth="1"/>
    <col min="11781" max="11781" width="44.75" style="74" customWidth="1"/>
    <col min="11782" max="11782" width="15.375" style="74" customWidth="1"/>
    <col min="11783" max="11783" width="45.375" style="74" customWidth="1"/>
    <col min="11784" max="11784" width="25.25" style="74" customWidth="1"/>
    <col min="11785" max="12032" width="9.75" style="74"/>
    <col min="12033" max="12033" width="8.375" style="74" customWidth="1"/>
    <col min="12034" max="12034" width="16.25" style="74" customWidth="1"/>
    <col min="12035" max="12035" width="34.375" style="74" customWidth="1"/>
    <col min="12036" max="12036" width="15.375" style="74" customWidth="1"/>
    <col min="12037" max="12037" width="44.75" style="74" customWidth="1"/>
    <col min="12038" max="12038" width="15.375" style="74" customWidth="1"/>
    <col min="12039" max="12039" width="45.375" style="74" customWidth="1"/>
    <col min="12040" max="12040" width="25.25" style="74" customWidth="1"/>
    <col min="12041" max="12288" width="9.75" style="74"/>
    <col min="12289" max="12289" width="8.375" style="74" customWidth="1"/>
    <col min="12290" max="12290" width="16.25" style="74" customWidth="1"/>
    <col min="12291" max="12291" width="34.375" style="74" customWidth="1"/>
    <col min="12292" max="12292" width="15.375" style="74" customWidth="1"/>
    <col min="12293" max="12293" width="44.75" style="74" customWidth="1"/>
    <col min="12294" max="12294" width="15.375" style="74" customWidth="1"/>
    <col min="12295" max="12295" width="45.375" style="74" customWidth="1"/>
    <col min="12296" max="12296" width="25.25" style="74" customWidth="1"/>
    <col min="12297" max="12544" width="9.75" style="74"/>
    <col min="12545" max="12545" width="8.375" style="74" customWidth="1"/>
    <col min="12546" max="12546" width="16.25" style="74" customWidth="1"/>
    <col min="12547" max="12547" width="34.375" style="74" customWidth="1"/>
    <col min="12548" max="12548" width="15.375" style="74" customWidth="1"/>
    <col min="12549" max="12549" width="44.75" style="74" customWidth="1"/>
    <col min="12550" max="12550" width="15.375" style="74" customWidth="1"/>
    <col min="12551" max="12551" width="45.375" style="74" customWidth="1"/>
    <col min="12552" max="12552" width="25.25" style="74" customWidth="1"/>
    <col min="12553" max="12800" width="9.75" style="74"/>
    <col min="12801" max="12801" width="8.375" style="74" customWidth="1"/>
    <col min="12802" max="12802" width="16.25" style="74" customWidth="1"/>
    <col min="12803" max="12803" width="34.375" style="74" customWidth="1"/>
    <col min="12804" max="12804" width="15.375" style="74" customWidth="1"/>
    <col min="12805" max="12805" width="44.75" style="74" customWidth="1"/>
    <col min="12806" max="12806" width="15.375" style="74" customWidth="1"/>
    <col min="12807" max="12807" width="45.375" style="74" customWidth="1"/>
    <col min="12808" max="12808" width="25.25" style="74" customWidth="1"/>
    <col min="12809" max="13056" width="9.75" style="74"/>
    <col min="13057" max="13057" width="8.375" style="74" customWidth="1"/>
    <col min="13058" max="13058" width="16.25" style="74" customWidth="1"/>
    <col min="13059" max="13059" width="34.375" style="74" customWidth="1"/>
    <col min="13060" max="13060" width="15.375" style="74" customWidth="1"/>
    <col min="13061" max="13061" width="44.75" style="74" customWidth="1"/>
    <col min="13062" max="13062" width="15.375" style="74" customWidth="1"/>
    <col min="13063" max="13063" width="45.375" style="74" customWidth="1"/>
    <col min="13064" max="13064" width="25.25" style="74" customWidth="1"/>
    <col min="13065" max="13312" width="9.75" style="74"/>
    <col min="13313" max="13313" width="8.375" style="74" customWidth="1"/>
    <col min="13314" max="13314" width="16.25" style="74" customWidth="1"/>
    <col min="13315" max="13315" width="34.375" style="74" customWidth="1"/>
    <col min="13316" max="13316" width="15.375" style="74" customWidth="1"/>
    <col min="13317" max="13317" width="44.75" style="74" customWidth="1"/>
    <col min="13318" max="13318" width="15.375" style="74" customWidth="1"/>
    <col min="13319" max="13319" width="45.375" style="74" customWidth="1"/>
    <col min="13320" max="13320" width="25.25" style="74" customWidth="1"/>
    <col min="13321" max="13568" width="9.75" style="74"/>
    <col min="13569" max="13569" width="8.375" style="74" customWidth="1"/>
    <col min="13570" max="13570" width="16.25" style="74" customWidth="1"/>
    <col min="13571" max="13571" width="34.375" style="74" customWidth="1"/>
    <col min="13572" max="13572" width="15.375" style="74" customWidth="1"/>
    <col min="13573" max="13573" width="44.75" style="74" customWidth="1"/>
    <col min="13574" max="13574" width="15.375" style="74" customWidth="1"/>
    <col min="13575" max="13575" width="45.375" style="74" customWidth="1"/>
    <col min="13576" max="13576" width="25.25" style="74" customWidth="1"/>
    <col min="13577" max="13824" width="9.75" style="74"/>
    <col min="13825" max="13825" width="8.375" style="74" customWidth="1"/>
    <col min="13826" max="13826" width="16.25" style="74" customWidth="1"/>
    <col min="13827" max="13827" width="34.375" style="74" customWidth="1"/>
    <col min="13828" max="13828" width="15.375" style="74" customWidth="1"/>
    <col min="13829" max="13829" width="44.75" style="74" customWidth="1"/>
    <col min="13830" max="13830" width="15.375" style="74" customWidth="1"/>
    <col min="13831" max="13831" width="45.375" style="74" customWidth="1"/>
    <col min="13832" max="13832" width="25.25" style="74" customWidth="1"/>
    <col min="13833" max="14080" width="9.75" style="74"/>
    <col min="14081" max="14081" width="8.375" style="74" customWidth="1"/>
    <col min="14082" max="14082" width="16.25" style="74" customWidth="1"/>
    <col min="14083" max="14083" width="34.375" style="74" customWidth="1"/>
    <col min="14084" max="14084" width="15.375" style="74" customWidth="1"/>
    <col min="14085" max="14085" width="44.75" style="74" customWidth="1"/>
    <col min="14086" max="14086" width="15.375" style="74" customWidth="1"/>
    <col min="14087" max="14087" width="45.375" style="74" customWidth="1"/>
    <col min="14088" max="14088" width="25.25" style="74" customWidth="1"/>
    <col min="14089" max="14336" width="9.75" style="74"/>
    <col min="14337" max="14337" width="8.375" style="74" customWidth="1"/>
    <col min="14338" max="14338" width="16.25" style="74" customWidth="1"/>
    <col min="14339" max="14339" width="34.375" style="74" customWidth="1"/>
    <col min="14340" max="14340" width="15.375" style="74" customWidth="1"/>
    <col min="14341" max="14341" width="44.75" style="74" customWidth="1"/>
    <col min="14342" max="14342" width="15.375" style="74" customWidth="1"/>
    <col min="14343" max="14343" width="45.375" style="74" customWidth="1"/>
    <col min="14344" max="14344" width="25.25" style="74" customWidth="1"/>
    <col min="14345" max="14592" width="9.75" style="74"/>
    <col min="14593" max="14593" width="8.375" style="74" customWidth="1"/>
    <col min="14594" max="14594" width="16.25" style="74" customWidth="1"/>
    <col min="14595" max="14595" width="34.375" style="74" customWidth="1"/>
    <col min="14596" max="14596" width="15.375" style="74" customWidth="1"/>
    <col min="14597" max="14597" width="44.75" style="74" customWidth="1"/>
    <col min="14598" max="14598" width="15.375" style="74" customWidth="1"/>
    <col min="14599" max="14599" width="45.375" style="74" customWidth="1"/>
    <col min="14600" max="14600" width="25.25" style="74" customWidth="1"/>
    <col min="14601" max="14848" width="9.75" style="74"/>
    <col min="14849" max="14849" width="8.375" style="74" customWidth="1"/>
    <col min="14850" max="14850" width="16.25" style="74" customWidth="1"/>
    <col min="14851" max="14851" width="34.375" style="74" customWidth="1"/>
    <col min="14852" max="14852" width="15.375" style="74" customWidth="1"/>
    <col min="14853" max="14853" width="44.75" style="74" customWidth="1"/>
    <col min="14854" max="14854" width="15.375" style="74" customWidth="1"/>
    <col min="14855" max="14855" width="45.375" style="74" customWidth="1"/>
    <col min="14856" max="14856" width="25.25" style="74" customWidth="1"/>
    <col min="14857" max="15104" width="9.75" style="74"/>
    <col min="15105" max="15105" width="8.375" style="74" customWidth="1"/>
    <col min="15106" max="15106" width="16.25" style="74" customWidth="1"/>
    <col min="15107" max="15107" width="34.375" style="74" customWidth="1"/>
    <col min="15108" max="15108" width="15.375" style="74" customWidth="1"/>
    <col min="15109" max="15109" width="44.75" style="74" customWidth="1"/>
    <col min="15110" max="15110" width="15.375" style="74" customWidth="1"/>
    <col min="15111" max="15111" width="45.375" style="74" customWidth="1"/>
    <col min="15112" max="15112" width="25.25" style="74" customWidth="1"/>
    <col min="15113" max="15360" width="9.75" style="74"/>
    <col min="15361" max="15361" width="8.375" style="74" customWidth="1"/>
    <col min="15362" max="15362" width="16.25" style="74" customWidth="1"/>
    <col min="15363" max="15363" width="34.375" style="74" customWidth="1"/>
    <col min="15364" max="15364" width="15.375" style="74" customWidth="1"/>
    <col min="15365" max="15365" width="44.75" style="74" customWidth="1"/>
    <col min="15366" max="15366" width="15.375" style="74" customWidth="1"/>
    <col min="15367" max="15367" width="45.375" style="74" customWidth="1"/>
    <col min="15368" max="15368" width="25.25" style="74" customWidth="1"/>
    <col min="15369" max="15616" width="9.75" style="74"/>
    <col min="15617" max="15617" width="8.375" style="74" customWidth="1"/>
    <col min="15618" max="15618" width="16.25" style="74" customWidth="1"/>
    <col min="15619" max="15619" width="34.375" style="74" customWidth="1"/>
    <col min="15620" max="15620" width="15.375" style="74" customWidth="1"/>
    <col min="15621" max="15621" width="44.75" style="74" customWidth="1"/>
    <col min="15622" max="15622" width="15.375" style="74" customWidth="1"/>
    <col min="15623" max="15623" width="45.375" style="74" customWidth="1"/>
    <col min="15624" max="15624" width="25.25" style="74" customWidth="1"/>
    <col min="15625" max="15872" width="9.75" style="74"/>
    <col min="15873" max="15873" width="8.375" style="74" customWidth="1"/>
    <col min="15874" max="15874" width="16.25" style="74" customWidth="1"/>
    <col min="15875" max="15875" width="34.375" style="74" customWidth="1"/>
    <col min="15876" max="15876" width="15.375" style="74" customWidth="1"/>
    <col min="15877" max="15877" width="44.75" style="74" customWidth="1"/>
    <col min="15878" max="15878" width="15.375" style="74" customWidth="1"/>
    <col min="15879" max="15879" width="45.375" style="74" customWidth="1"/>
    <col min="15880" max="15880" width="25.25" style="74" customWidth="1"/>
    <col min="15881" max="16128" width="9.75" style="74"/>
    <col min="16129" max="16129" width="8.375" style="74" customWidth="1"/>
    <col min="16130" max="16130" width="16.25" style="74" customWidth="1"/>
    <col min="16131" max="16131" width="34.375" style="74" customWidth="1"/>
    <col min="16132" max="16132" width="15.375" style="74" customWidth="1"/>
    <col min="16133" max="16133" width="44.75" style="74" customWidth="1"/>
    <col min="16134" max="16134" width="15.375" style="74" customWidth="1"/>
    <col min="16135" max="16135" width="45.375" style="74" customWidth="1"/>
    <col min="16136" max="16136" width="25.25" style="74" customWidth="1"/>
    <col min="16137" max="16384" width="9.75" style="74"/>
  </cols>
  <sheetData>
    <row r="1" spans="1:7" ht="21.75" customHeight="1">
      <c r="A1" s="450" t="s">
        <v>333</v>
      </c>
      <c r="B1" s="450"/>
      <c r="C1" s="450"/>
      <c r="D1" s="450"/>
      <c r="E1" s="450"/>
      <c r="F1" s="450"/>
      <c r="G1" s="450"/>
    </row>
    <row r="2" spans="1:7" ht="18.75" customHeight="1">
      <c r="A2" s="75" t="s">
        <v>334</v>
      </c>
      <c r="B2" s="76"/>
      <c r="C2" s="76"/>
      <c r="D2" s="76"/>
      <c r="E2" s="76"/>
      <c r="F2" s="77"/>
    </row>
    <row r="3" spans="1:7">
      <c r="A3" s="78" t="s">
        <v>335</v>
      </c>
      <c r="B3" s="79"/>
      <c r="C3" s="79"/>
      <c r="D3" s="79"/>
      <c r="E3" s="79"/>
      <c r="F3" s="80"/>
      <c r="G3" s="79"/>
    </row>
    <row r="4" spans="1:7" ht="25.5">
      <c r="A4" s="81" t="s">
        <v>0</v>
      </c>
      <c r="B4" s="81" t="s">
        <v>271</v>
      </c>
      <c r="C4" s="81" t="s">
        <v>336</v>
      </c>
      <c r="D4" s="82" t="s">
        <v>337</v>
      </c>
      <c r="E4" s="81" t="s">
        <v>338</v>
      </c>
      <c r="F4" s="83"/>
      <c r="G4" s="81"/>
    </row>
    <row r="5" spans="1:7">
      <c r="A5" s="84">
        <v>1</v>
      </c>
      <c r="B5" s="85" t="s">
        <v>339</v>
      </c>
      <c r="C5" s="85"/>
      <c r="D5" s="85">
        <v>1</v>
      </c>
      <c r="E5" s="85"/>
      <c r="F5" s="86"/>
      <c r="G5" s="85"/>
    </row>
    <row r="6" spans="1:7">
      <c r="A6" s="84">
        <v>2</v>
      </c>
      <c r="B6" s="85" t="s">
        <v>340</v>
      </c>
      <c r="C6" s="85"/>
      <c r="D6" s="85">
        <v>1</v>
      </c>
      <c r="E6" s="85" t="s">
        <v>341</v>
      </c>
      <c r="F6" s="86"/>
      <c r="G6" s="85"/>
    </row>
    <row r="7" spans="1:7">
      <c r="A7" s="84"/>
      <c r="B7" s="85"/>
      <c r="C7" s="100"/>
      <c r="D7" s="85">
        <v>2</v>
      </c>
      <c r="E7" s="85" t="s">
        <v>342</v>
      </c>
      <c r="F7" s="86"/>
      <c r="G7" s="85"/>
    </row>
    <row r="8" spans="1:7">
      <c r="A8" s="84">
        <v>3</v>
      </c>
      <c r="B8" s="98" t="s">
        <v>343</v>
      </c>
      <c r="C8" s="101"/>
      <c r="D8" s="85">
        <v>2.5</v>
      </c>
      <c r="E8" s="85" t="s">
        <v>393</v>
      </c>
      <c r="F8" s="87"/>
      <c r="G8" s="85"/>
    </row>
    <row r="9" spans="1:7">
      <c r="A9" s="84"/>
      <c r="B9" s="98"/>
      <c r="C9" s="102"/>
      <c r="D9" s="99"/>
      <c r="E9" s="85"/>
      <c r="F9" s="87"/>
      <c r="G9" s="85"/>
    </row>
    <row r="10" spans="1:7">
      <c r="A10" s="84"/>
      <c r="B10" s="98"/>
      <c r="C10" s="102"/>
      <c r="D10" s="99"/>
      <c r="E10" s="85"/>
      <c r="F10" s="87"/>
      <c r="G10" s="85"/>
    </row>
    <row r="11" spans="1:7">
      <c r="A11" s="84"/>
      <c r="B11" s="85"/>
      <c r="C11" s="85"/>
      <c r="D11" s="85"/>
      <c r="E11" s="85"/>
      <c r="F11" s="87"/>
      <c r="G11" s="85"/>
    </row>
    <row r="12" spans="1:7">
      <c r="A12" s="84">
        <v>4</v>
      </c>
      <c r="B12" s="85" t="s">
        <v>344</v>
      </c>
      <c r="C12" s="85"/>
      <c r="D12" s="85">
        <v>2.2000000000000002</v>
      </c>
      <c r="E12" s="85" t="s">
        <v>394</v>
      </c>
      <c r="F12" s="86"/>
      <c r="G12" s="85"/>
    </row>
    <row r="13" spans="1:7">
      <c r="A13" s="84"/>
      <c r="B13" s="85"/>
      <c r="C13" s="85"/>
      <c r="D13" s="85">
        <v>1.2</v>
      </c>
      <c r="E13" s="85" t="s">
        <v>395</v>
      </c>
      <c r="F13" s="86"/>
      <c r="G13" s="85"/>
    </row>
    <row r="14" spans="1:7">
      <c r="A14" s="84"/>
      <c r="B14" s="85"/>
      <c r="C14" s="85"/>
      <c r="D14" s="85"/>
      <c r="E14" s="85"/>
      <c r="F14" s="86"/>
      <c r="G14" s="85"/>
    </row>
    <row r="15" spans="1:7">
      <c r="A15" s="84"/>
      <c r="B15" s="85"/>
      <c r="C15" s="85"/>
      <c r="D15" s="85"/>
      <c r="E15" s="85"/>
      <c r="F15" s="86"/>
      <c r="G15" s="85"/>
    </row>
    <row r="16" spans="1:7">
      <c r="A16" s="84">
        <v>5</v>
      </c>
      <c r="B16" s="85" t="s">
        <v>276</v>
      </c>
      <c r="C16" s="85"/>
      <c r="D16" s="85">
        <v>0</v>
      </c>
      <c r="E16" s="85"/>
      <c r="F16" s="87"/>
      <c r="G16" s="85"/>
    </row>
    <row r="17" spans="1:7">
      <c r="A17" s="84">
        <v>6</v>
      </c>
      <c r="B17" s="85" t="s">
        <v>345</v>
      </c>
      <c r="C17" s="85"/>
      <c r="D17" s="85">
        <v>0</v>
      </c>
      <c r="E17" s="85"/>
      <c r="F17" s="87"/>
      <c r="G17" s="85"/>
    </row>
    <row r="18" spans="1:7">
      <c r="A18" s="84">
        <v>7</v>
      </c>
      <c r="B18" s="85" t="s">
        <v>346</v>
      </c>
      <c r="C18" s="85"/>
      <c r="D18" s="85">
        <v>50</v>
      </c>
      <c r="E18" s="85" t="s">
        <v>347</v>
      </c>
      <c r="F18" s="87"/>
      <c r="G18" s="85"/>
    </row>
    <row r="19" spans="1:7">
      <c r="A19" s="84"/>
      <c r="B19" s="85"/>
      <c r="C19" s="85"/>
      <c r="D19" s="85">
        <v>35</v>
      </c>
      <c r="E19" s="85" t="s">
        <v>348</v>
      </c>
      <c r="F19" s="87"/>
      <c r="G19" s="85"/>
    </row>
    <row r="20" spans="1:7">
      <c r="A20" s="84">
        <v>8</v>
      </c>
      <c r="B20" s="85" t="s">
        <v>273</v>
      </c>
      <c r="C20" s="85"/>
      <c r="D20" s="85">
        <v>1</v>
      </c>
      <c r="E20" s="85"/>
      <c r="F20" s="86"/>
      <c r="G20" s="85"/>
    </row>
    <row r="21" spans="1:7">
      <c r="A21" s="84">
        <v>9</v>
      </c>
      <c r="B21" s="85" t="s">
        <v>277</v>
      </c>
      <c r="C21" s="85"/>
      <c r="D21" s="85">
        <v>1</v>
      </c>
      <c r="E21" s="85" t="s">
        <v>349</v>
      </c>
      <c r="F21" s="86"/>
      <c r="G21" s="85"/>
    </row>
    <row r="22" spans="1:7">
      <c r="A22" s="84"/>
      <c r="B22" s="85"/>
      <c r="C22" s="85"/>
      <c r="D22" s="85">
        <v>0</v>
      </c>
      <c r="E22" s="85" t="s">
        <v>350</v>
      </c>
      <c r="F22" s="87"/>
      <c r="G22" s="85"/>
    </row>
    <row r="23" spans="1:7">
      <c r="A23" s="84">
        <v>10</v>
      </c>
      <c r="B23" s="85" t="s">
        <v>274</v>
      </c>
      <c r="C23" s="85"/>
      <c r="D23" s="85">
        <v>1</v>
      </c>
      <c r="E23" s="85"/>
      <c r="F23" s="86"/>
      <c r="G23" s="85"/>
    </row>
    <row r="24" spans="1:7">
      <c r="A24" s="84">
        <v>11</v>
      </c>
      <c r="B24" s="85" t="s">
        <v>275</v>
      </c>
      <c r="C24" s="85"/>
      <c r="D24" s="85">
        <v>0</v>
      </c>
      <c r="E24" s="85"/>
      <c r="F24" s="87"/>
      <c r="G24" s="85"/>
    </row>
    <row r="25" spans="1:7">
      <c r="A25" s="88">
        <v>12</v>
      </c>
      <c r="B25" s="89" t="s">
        <v>279</v>
      </c>
      <c r="C25" s="89"/>
      <c r="D25" s="89">
        <v>1</v>
      </c>
      <c r="E25" s="89"/>
      <c r="F25" s="90"/>
      <c r="G25" s="89"/>
    </row>
    <row r="26" spans="1:7">
      <c r="A26" s="88">
        <v>13</v>
      </c>
      <c r="B26" s="89" t="s">
        <v>280</v>
      </c>
      <c r="C26" s="89"/>
      <c r="D26" s="89">
        <v>2</v>
      </c>
      <c r="E26" s="89"/>
      <c r="F26" s="90"/>
      <c r="G26" s="89"/>
    </row>
    <row r="27" spans="1:7">
      <c r="A27" s="88"/>
      <c r="B27" s="89"/>
      <c r="C27" s="89"/>
      <c r="D27" s="89"/>
      <c r="E27" s="89"/>
      <c r="F27" s="90"/>
      <c r="G27" s="89"/>
    </row>
    <row r="28" spans="1:7">
      <c r="A28" s="88"/>
      <c r="B28" s="89"/>
      <c r="C28" s="89"/>
      <c r="D28" s="89"/>
      <c r="E28" s="89"/>
      <c r="F28" s="90"/>
      <c r="G28" s="89"/>
    </row>
    <row r="29" spans="1:7">
      <c r="F29" s="77"/>
    </row>
    <row r="30" spans="1:7">
      <c r="A30" s="92" t="s">
        <v>351</v>
      </c>
      <c r="F30" s="77"/>
    </row>
    <row r="31" spans="1:7" ht="25.5">
      <c r="A31" s="81" t="s">
        <v>0</v>
      </c>
      <c r="B31" s="81" t="s">
        <v>271</v>
      </c>
      <c r="C31" s="81" t="s">
        <v>336</v>
      </c>
      <c r="D31" s="82" t="s">
        <v>352</v>
      </c>
      <c r="E31" s="81" t="s">
        <v>338</v>
      </c>
      <c r="F31" s="83"/>
      <c r="G31" s="81"/>
    </row>
    <row r="32" spans="1:7">
      <c r="A32" s="84">
        <v>1</v>
      </c>
      <c r="B32" s="85" t="s">
        <v>339</v>
      </c>
      <c r="C32" s="85"/>
      <c r="D32" s="85">
        <v>1</v>
      </c>
      <c r="E32" s="85" t="s">
        <v>353</v>
      </c>
      <c r="F32" s="86"/>
      <c r="G32" s="85"/>
    </row>
    <row r="33" spans="1:7">
      <c r="A33" s="84">
        <v>2</v>
      </c>
      <c r="B33" s="85" t="s">
        <v>340</v>
      </c>
      <c r="C33" s="85"/>
      <c r="D33" s="85">
        <v>2</v>
      </c>
      <c r="E33" s="85" t="s">
        <v>349</v>
      </c>
      <c r="F33" s="86"/>
      <c r="G33" s="85"/>
    </row>
    <row r="34" spans="1:7">
      <c r="A34" s="84"/>
      <c r="B34" s="85"/>
      <c r="C34" s="85"/>
      <c r="D34" s="85">
        <v>1</v>
      </c>
      <c r="E34" s="85" t="s">
        <v>354</v>
      </c>
      <c r="F34" s="86"/>
      <c r="G34" s="85"/>
    </row>
    <row r="35" spans="1:7">
      <c r="A35" s="84">
        <v>3</v>
      </c>
      <c r="B35" s="85" t="s">
        <v>355</v>
      </c>
      <c r="C35" s="85"/>
      <c r="D35" s="85">
        <v>1.5</v>
      </c>
      <c r="E35" s="85" t="s">
        <v>356</v>
      </c>
      <c r="F35" s="86"/>
      <c r="G35" s="85"/>
    </row>
    <row r="36" spans="1:7">
      <c r="A36" s="84"/>
      <c r="B36" s="85"/>
      <c r="C36" s="85"/>
      <c r="D36" s="85">
        <v>1.2</v>
      </c>
      <c r="E36" s="85" t="s">
        <v>357</v>
      </c>
      <c r="F36" s="86"/>
      <c r="G36" s="85"/>
    </row>
    <row r="37" spans="1:7">
      <c r="A37" s="84">
        <v>4</v>
      </c>
      <c r="B37" s="85" t="s">
        <v>358</v>
      </c>
      <c r="C37" s="85"/>
      <c r="D37" s="85">
        <v>1</v>
      </c>
      <c r="E37" s="85"/>
      <c r="F37" s="86"/>
      <c r="G37" s="85"/>
    </row>
    <row r="38" spans="1:7">
      <c r="A38" s="84">
        <v>5</v>
      </c>
      <c r="B38" s="85" t="s">
        <v>281</v>
      </c>
      <c r="C38" s="85"/>
      <c r="D38" s="85">
        <v>0</v>
      </c>
      <c r="E38" s="85"/>
      <c r="F38" s="87"/>
      <c r="G38" s="85"/>
    </row>
    <row r="39" spans="1:7">
      <c r="A39" s="84">
        <v>6</v>
      </c>
      <c r="B39" s="85" t="s">
        <v>359</v>
      </c>
      <c r="C39" s="85"/>
      <c r="D39" s="85">
        <v>0</v>
      </c>
      <c r="E39" s="85"/>
      <c r="F39" s="87"/>
      <c r="G39" s="85"/>
    </row>
    <row r="40" spans="1:7">
      <c r="A40" s="84"/>
      <c r="B40" s="85"/>
      <c r="C40" s="85"/>
      <c r="D40" s="85"/>
      <c r="E40" s="85"/>
      <c r="F40" s="87"/>
      <c r="G40" s="85"/>
    </row>
    <row r="41" spans="1:7">
      <c r="A41" s="84">
        <v>7</v>
      </c>
      <c r="B41" s="85" t="s">
        <v>360</v>
      </c>
      <c r="C41" s="85"/>
      <c r="D41" s="85">
        <v>2</v>
      </c>
      <c r="E41" s="85" t="s">
        <v>349</v>
      </c>
      <c r="F41" s="86"/>
      <c r="G41" s="85"/>
    </row>
    <row r="42" spans="1:7">
      <c r="A42" s="84"/>
      <c r="B42" s="85"/>
      <c r="C42" s="85"/>
      <c r="D42" s="85">
        <v>1</v>
      </c>
      <c r="E42" s="85" t="s">
        <v>354</v>
      </c>
      <c r="F42" s="86"/>
      <c r="G42" s="85"/>
    </row>
    <row r="43" spans="1:7">
      <c r="A43" s="84">
        <v>8</v>
      </c>
      <c r="B43" s="85" t="s">
        <v>345</v>
      </c>
      <c r="C43" s="85"/>
      <c r="D43" s="85">
        <v>0</v>
      </c>
      <c r="E43" s="85"/>
      <c r="F43" s="87"/>
      <c r="G43" s="85"/>
    </row>
    <row r="44" spans="1:7">
      <c r="A44" s="84">
        <v>9</v>
      </c>
      <c r="B44" s="85" t="s">
        <v>346</v>
      </c>
      <c r="C44" s="85"/>
      <c r="D44" s="85">
        <v>0</v>
      </c>
      <c r="E44" s="85"/>
      <c r="F44" s="87"/>
      <c r="G44" s="85"/>
    </row>
    <row r="45" spans="1:7">
      <c r="A45" s="84">
        <v>10</v>
      </c>
      <c r="B45" s="85" t="s">
        <v>361</v>
      </c>
      <c r="C45" s="85"/>
      <c r="D45" s="85">
        <v>0</v>
      </c>
      <c r="E45" s="85"/>
      <c r="F45" s="87"/>
      <c r="G45" s="85"/>
    </row>
    <row r="46" spans="1:7">
      <c r="A46" s="84">
        <v>11</v>
      </c>
      <c r="B46" s="85" t="s">
        <v>273</v>
      </c>
      <c r="C46" s="85"/>
      <c r="D46" s="85">
        <v>1</v>
      </c>
      <c r="E46" s="85" t="s">
        <v>349</v>
      </c>
      <c r="F46" s="86"/>
      <c r="G46" s="85"/>
    </row>
    <row r="47" spans="1:7">
      <c r="A47" s="84"/>
      <c r="B47" s="85"/>
      <c r="C47" s="85"/>
      <c r="D47" s="85">
        <v>0.5</v>
      </c>
      <c r="E47" s="85" t="s">
        <v>354</v>
      </c>
      <c r="F47" s="87"/>
      <c r="G47" s="85"/>
    </row>
    <row r="48" spans="1:7" ht="14.25" customHeight="1">
      <c r="A48" s="84">
        <v>12</v>
      </c>
      <c r="B48" s="85" t="s">
        <v>277</v>
      </c>
      <c r="C48" s="85"/>
      <c r="D48" s="85">
        <v>0.5</v>
      </c>
      <c r="E48" s="85"/>
      <c r="F48" s="87"/>
      <c r="G48" s="85"/>
    </row>
    <row r="49" spans="1:7" ht="14.25" customHeight="1">
      <c r="A49" s="84"/>
      <c r="B49" s="85"/>
      <c r="C49" s="85"/>
      <c r="D49" s="85"/>
      <c r="E49" s="85"/>
      <c r="F49" s="87"/>
      <c r="G49" s="85"/>
    </row>
    <row r="50" spans="1:7" ht="14.25" customHeight="1">
      <c r="A50" s="84">
        <v>13</v>
      </c>
      <c r="B50" s="85" t="s">
        <v>274</v>
      </c>
      <c r="C50" s="85"/>
      <c r="D50" s="85">
        <v>1</v>
      </c>
      <c r="E50" s="85" t="s">
        <v>349</v>
      </c>
      <c r="F50" s="86"/>
      <c r="G50" s="85"/>
    </row>
    <row r="51" spans="1:7" ht="14.25" customHeight="1">
      <c r="A51" s="84"/>
      <c r="B51" s="85"/>
      <c r="C51" s="85"/>
      <c r="D51" s="85">
        <v>0.5</v>
      </c>
      <c r="E51" s="85" t="s">
        <v>354</v>
      </c>
      <c r="F51" s="87"/>
      <c r="G51" s="85"/>
    </row>
    <row r="52" spans="1:7" ht="14.25" customHeight="1">
      <c r="A52" s="84">
        <v>14</v>
      </c>
      <c r="B52" s="85" t="s">
        <v>275</v>
      </c>
      <c r="C52" s="85"/>
      <c r="D52" s="85">
        <v>0.5</v>
      </c>
      <c r="E52" s="85"/>
      <c r="F52" s="87"/>
      <c r="G52" s="85"/>
    </row>
    <row r="53" spans="1:7" ht="14.25" customHeight="1">
      <c r="A53" s="84"/>
      <c r="B53" s="85"/>
      <c r="C53" s="85"/>
      <c r="D53" s="85"/>
      <c r="E53" s="85"/>
      <c r="F53" s="87"/>
      <c r="G53" s="85"/>
    </row>
    <row r="54" spans="1:7" ht="12" customHeight="1">
      <c r="A54" s="88">
        <v>15</v>
      </c>
      <c r="B54" s="89" t="s">
        <v>279</v>
      </c>
      <c r="C54" s="89"/>
      <c r="D54" s="89">
        <v>2</v>
      </c>
      <c r="E54" s="89"/>
      <c r="F54" s="90"/>
      <c r="G54" s="89"/>
    </row>
    <row r="55" spans="1:7" ht="12" customHeight="1">
      <c r="A55" s="88"/>
      <c r="B55" s="89"/>
      <c r="C55" s="89"/>
      <c r="D55" s="89"/>
      <c r="E55" s="89"/>
      <c r="F55" s="90"/>
      <c r="G55" s="89"/>
    </row>
    <row r="56" spans="1:7" ht="12" customHeight="1">
      <c r="A56" s="88"/>
      <c r="B56" s="89"/>
      <c r="C56" s="89"/>
      <c r="D56" s="89"/>
      <c r="E56" s="89"/>
      <c r="F56" s="90"/>
      <c r="G56" s="89"/>
    </row>
    <row r="57" spans="1:7" ht="12" customHeight="1">
      <c r="A57" s="88">
        <v>16</v>
      </c>
      <c r="B57" s="89" t="s">
        <v>280</v>
      </c>
      <c r="C57" s="89"/>
      <c r="D57" s="89">
        <v>2</v>
      </c>
      <c r="E57" s="89"/>
      <c r="F57" s="90"/>
      <c r="G57" s="89"/>
    </row>
    <row r="58" spans="1:7" ht="12" customHeight="1">
      <c r="A58" s="88"/>
      <c r="B58" s="89"/>
      <c r="C58" s="89"/>
      <c r="D58" s="89"/>
      <c r="E58" s="89"/>
      <c r="F58" s="90"/>
      <c r="G58" s="89"/>
    </row>
    <row r="59" spans="1:7" ht="12" customHeight="1">
      <c r="A59" s="88"/>
      <c r="B59" s="89"/>
      <c r="C59" s="89"/>
      <c r="D59" s="89"/>
      <c r="E59" s="89"/>
      <c r="F59" s="90"/>
      <c r="G59" s="89"/>
    </row>
    <row r="60" spans="1:7">
      <c r="A60" s="92" t="s">
        <v>362</v>
      </c>
      <c r="F60" s="77"/>
    </row>
    <row r="61" spans="1:7" ht="25.5">
      <c r="A61" s="81" t="s">
        <v>0</v>
      </c>
      <c r="B61" s="81" t="s">
        <v>271</v>
      </c>
      <c r="C61" s="81" t="s">
        <v>336</v>
      </c>
      <c r="D61" s="82" t="s">
        <v>352</v>
      </c>
      <c r="E61" s="81" t="s">
        <v>338</v>
      </c>
      <c r="F61" s="83"/>
      <c r="G61" s="81"/>
    </row>
    <row r="62" spans="1:7">
      <c r="A62" s="84">
        <v>1</v>
      </c>
      <c r="B62" s="85" t="s">
        <v>339</v>
      </c>
      <c r="C62" s="85"/>
      <c r="D62" s="85">
        <v>1</v>
      </c>
      <c r="E62" s="85"/>
      <c r="F62" s="86"/>
      <c r="G62" s="85"/>
    </row>
    <row r="63" spans="1:7">
      <c r="A63" s="84">
        <v>2</v>
      </c>
      <c r="B63" s="85" t="s">
        <v>340</v>
      </c>
      <c r="C63" s="85"/>
      <c r="D63" s="85">
        <v>2</v>
      </c>
      <c r="E63" s="85" t="s">
        <v>349</v>
      </c>
      <c r="F63" s="87"/>
      <c r="G63" s="85"/>
    </row>
    <row r="64" spans="1:7">
      <c r="A64" s="84"/>
      <c r="B64" s="85"/>
      <c r="C64" s="85"/>
      <c r="D64" s="85">
        <v>1</v>
      </c>
      <c r="E64" s="85" t="s">
        <v>354</v>
      </c>
      <c r="F64" s="87"/>
      <c r="G64" s="93"/>
    </row>
    <row r="65" spans="1:7">
      <c r="A65" s="84"/>
      <c r="B65" s="85"/>
      <c r="C65" s="85"/>
      <c r="D65" s="85"/>
      <c r="E65" s="85"/>
      <c r="F65" s="87"/>
      <c r="G65" s="93"/>
    </row>
    <row r="66" spans="1:7">
      <c r="A66" s="84">
        <v>3</v>
      </c>
      <c r="B66" s="85" t="s">
        <v>355</v>
      </c>
      <c r="C66" s="85"/>
      <c r="D66" s="85">
        <v>1.9</v>
      </c>
      <c r="E66" s="85" t="s">
        <v>363</v>
      </c>
      <c r="F66" s="86"/>
      <c r="G66" s="85"/>
    </row>
    <row r="67" spans="1:7">
      <c r="A67" s="84">
        <v>4</v>
      </c>
      <c r="B67" s="85" t="s">
        <v>358</v>
      </c>
      <c r="C67" s="85"/>
      <c r="D67" s="85">
        <v>1</v>
      </c>
      <c r="E67" s="85"/>
      <c r="F67" s="86"/>
      <c r="G67" s="85"/>
    </row>
    <row r="68" spans="1:7">
      <c r="A68" s="84">
        <v>5</v>
      </c>
      <c r="B68" s="85" t="s">
        <v>364</v>
      </c>
      <c r="C68" s="85"/>
      <c r="D68" s="85">
        <v>0</v>
      </c>
      <c r="E68" s="85"/>
      <c r="F68" s="87"/>
      <c r="G68" s="85"/>
    </row>
    <row r="69" spans="1:7">
      <c r="A69" s="84">
        <v>6</v>
      </c>
      <c r="B69" s="85" t="s">
        <v>281</v>
      </c>
      <c r="C69" s="85"/>
      <c r="D69" s="85">
        <v>0</v>
      </c>
      <c r="E69" s="85"/>
      <c r="F69" s="87"/>
      <c r="G69" s="85"/>
    </row>
    <row r="70" spans="1:7">
      <c r="A70" s="84">
        <v>7</v>
      </c>
      <c r="B70" s="85" t="s">
        <v>359</v>
      </c>
      <c r="C70" s="85"/>
      <c r="D70" s="85">
        <v>0</v>
      </c>
      <c r="E70" s="85"/>
      <c r="F70" s="87"/>
      <c r="G70" s="85"/>
    </row>
    <row r="71" spans="1:7">
      <c r="A71" s="84">
        <v>8</v>
      </c>
      <c r="B71" s="85" t="s">
        <v>276</v>
      </c>
      <c r="C71" s="85"/>
      <c r="D71" s="85">
        <v>1</v>
      </c>
      <c r="E71" s="85"/>
      <c r="F71" s="86"/>
      <c r="G71" s="85"/>
    </row>
    <row r="72" spans="1:7">
      <c r="A72" s="84">
        <v>9</v>
      </c>
      <c r="B72" s="85" t="s">
        <v>365</v>
      </c>
      <c r="C72" s="85"/>
      <c r="D72" s="85">
        <v>2</v>
      </c>
      <c r="E72" s="85" t="s">
        <v>349</v>
      </c>
      <c r="F72" s="86"/>
      <c r="G72" s="85"/>
    </row>
    <row r="73" spans="1:7">
      <c r="A73" s="84"/>
      <c r="B73" s="85"/>
      <c r="C73" s="85"/>
      <c r="D73" s="85">
        <v>1</v>
      </c>
      <c r="E73" s="85" t="s">
        <v>354</v>
      </c>
      <c r="F73" s="86"/>
      <c r="G73" s="85"/>
    </row>
    <row r="74" spans="1:7">
      <c r="A74" s="84">
        <v>10</v>
      </c>
      <c r="B74" s="85" t="s">
        <v>278</v>
      </c>
      <c r="C74" s="85"/>
      <c r="D74" s="85">
        <v>0</v>
      </c>
      <c r="E74" s="85"/>
      <c r="F74" s="87"/>
      <c r="G74" s="85"/>
    </row>
    <row r="75" spans="1:7">
      <c r="A75" s="84">
        <v>11</v>
      </c>
      <c r="B75" s="85" t="s">
        <v>366</v>
      </c>
      <c r="C75" s="85"/>
      <c r="D75" s="85">
        <v>0</v>
      </c>
      <c r="E75" s="85"/>
      <c r="F75" s="87"/>
      <c r="G75" s="85"/>
    </row>
    <row r="76" spans="1:7">
      <c r="A76" s="84">
        <v>12</v>
      </c>
      <c r="B76" s="85" t="s">
        <v>273</v>
      </c>
      <c r="C76" s="85"/>
      <c r="D76" s="85">
        <v>1</v>
      </c>
      <c r="E76" s="85"/>
      <c r="F76" s="86"/>
      <c r="G76" s="85"/>
    </row>
    <row r="77" spans="1:7">
      <c r="A77" s="84">
        <v>13</v>
      </c>
      <c r="B77" s="85" t="s">
        <v>367</v>
      </c>
      <c r="C77" s="85"/>
      <c r="D77" s="85">
        <v>1</v>
      </c>
      <c r="E77" s="85" t="s">
        <v>368</v>
      </c>
      <c r="F77" s="87"/>
      <c r="G77" s="85"/>
    </row>
    <row r="78" spans="1:7">
      <c r="A78" s="84"/>
      <c r="B78" s="85"/>
      <c r="C78" s="85"/>
      <c r="D78" s="85">
        <v>0.5</v>
      </c>
      <c r="E78" s="85" t="s">
        <v>369</v>
      </c>
      <c r="F78" s="87"/>
      <c r="G78" s="93"/>
    </row>
    <row r="79" spans="1:7">
      <c r="A79" s="84">
        <v>14</v>
      </c>
      <c r="B79" s="85" t="s">
        <v>274</v>
      </c>
      <c r="C79" s="85"/>
      <c r="D79" s="85">
        <v>1</v>
      </c>
      <c r="E79" s="85"/>
      <c r="F79" s="86"/>
      <c r="G79" s="85"/>
    </row>
    <row r="80" spans="1:7">
      <c r="A80" s="84">
        <v>15</v>
      </c>
      <c r="B80" s="85" t="s">
        <v>275</v>
      </c>
      <c r="C80" s="85"/>
      <c r="D80" s="85">
        <v>1</v>
      </c>
      <c r="E80" s="85" t="s">
        <v>368</v>
      </c>
      <c r="F80" s="86"/>
      <c r="G80" s="93"/>
    </row>
    <row r="81" spans="1:7">
      <c r="A81" s="84"/>
      <c r="B81" s="85"/>
      <c r="C81" s="85"/>
      <c r="D81" s="85">
        <v>0.5</v>
      </c>
      <c r="E81" s="85" t="s">
        <v>369</v>
      </c>
      <c r="F81" s="86"/>
      <c r="G81" s="85"/>
    </row>
    <row r="82" spans="1:7">
      <c r="A82" s="88">
        <v>16</v>
      </c>
      <c r="B82" s="89" t="s">
        <v>279</v>
      </c>
      <c r="C82" s="89"/>
      <c r="D82" s="89">
        <v>2</v>
      </c>
      <c r="E82" s="89"/>
      <c r="F82" s="90"/>
      <c r="G82" s="89"/>
    </row>
    <row r="83" spans="1:7">
      <c r="A83" s="88"/>
      <c r="B83" s="89"/>
      <c r="C83" s="89"/>
      <c r="D83" s="89"/>
      <c r="E83" s="89"/>
      <c r="F83" s="90"/>
      <c r="G83" s="89"/>
    </row>
    <row r="84" spans="1:7">
      <c r="A84" s="88"/>
      <c r="B84" s="89"/>
      <c r="C84" s="89"/>
      <c r="D84" s="89"/>
      <c r="E84" s="89"/>
      <c r="F84" s="90"/>
      <c r="G84" s="89"/>
    </row>
    <row r="85" spans="1:7">
      <c r="A85" s="88">
        <v>17</v>
      </c>
      <c r="B85" s="89" t="s">
        <v>280</v>
      </c>
      <c r="C85" s="89"/>
      <c r="D85" s="89">
        <v>2</v>
      </c>
      <c r="E85" s="89"/>
      <c r="F85" s="90"/>
      <c r="G85" s="89"/>
    </row>
    <row r="86" spans="1:7">
      <c r="A86" s="88"/>
      <c r="B86" s="89"/>
      <c r="C86" s="89"/>
      <c r="D86" s="89"/>
      <c r="E86" s="89"/>
      <c r="F86" s="90"/>
      <c r="G86" s="89"/>
    </row>
    <row r="87" spans="1:7">
      <c r="A87" s="88"/>
      <c r="B87" s="89"/>
      <c r="C87" s="89"/>
      <c r="D87" s="89"/>
      <c r="E87" s="89"/>
      <c r="F87" s="90"/>
      <c r="G87" s="89"/>
    </row>
    <row r="88" spans="1:7">
      <c r="F88" s="77"/>
    </row>
    <row r="89" spans="1:7">
      <c r="A89" s="92" t="s">
        <v>331</v>
      </c>
      <c r="F89" s="77"/>
    </row>
    <row r="90" spans="1:7" ht="25.5">
      <c r="A90" s="81" t="s">
        <v>0</v>
      </c>
      <c r="B90" s="81" t="s">
        <v>271</v>
      </c>
      <c r="C90" s="81" t="s">
        <v>336</v>
      </c>
      <c r="D90" s="82" t="s">
        <v>370</v>
      </c>
      <c r="E90" s="81" t="s">
        <v>338</v>
      </c>
      <c r="F90" s="83"/>
      <c r="G90" s="81"/>
    </row>
    <row r="91" spans="1:7" ht="12" customHeight="1">
      <c r="A91" s="84">
        <v>1</v>
      </c>
      <c r="B91" s="85" t="s">
        <v>339</v>
      </c>
      <c r="C91" s="85"/>
      <c r="D91" s="85">
        <v>1</v>
      </c>
      <c r="E91" s="85"/>
      <c r="F91" s="86"/>
      <c r="G91" s="85"/>
    </row>
    <row r="92" spans="1:7" ht="12" customHeight="1">
      <c r="A92" s="84">
        <v>2</v>
      </c>
      <c r="B92" s="85" t="s">
        <v>340</v>
      </c>
      <c r="C92" s="85"/>
      <c r="D92" s="85">
        <v>3</v>
      </c>
      <c r="E92" s="85" t="s">
        <v>371</v>
      </c>
      <c r="F92" s="87"/>
      <c r="G92" s="85"/>
    </row>
    <row r="93" spans="1:7" ht="12" customHeight="1">
      <c r="A93" s="84"/>
      <c r="B93" s="85"/>
      <c r="C93" s="85"/>
      <c r="D93" s="85">
        <v>2</v>
      </c>
      <c r="E93" s="85" t="s">
        <v>350</v>
      </c>
      <c r="F93" s="87"/>
      <c r="G93" s="93"/>
    </row>
    <row r="94" spans="1:7" ht="12" customHeight="1">
      <c r="A94" s="84"/>
      <c r="B94" s="85"/>
      <c r="C94" s="85"/>
      <c r="D94" s="85">
        <v>1</v>
      </c>
      <c r="E94" s="85" t="s">
        <v>372</v>
      </c>
      <c r="F94" s="87"/>
      <c r="G94" s="93"/>
    </row>
    <row r="95" spans="1:7" ht="12" customHeight="1">
      <c r="A95" s="84">
        <v>3</v>
      </c>
      <c r="B95" s="85" t="s">
        <v>355</v>
      </c>
      <c r="C95" s="85"/>
      <c r="D95" s="94">
        <v>2.25</v>
      </c>
      <c r="E95" s="85" t="s">
        <v>373</v>
      </c>
      <c r="F95" s="86"/>
      <c r="G95" s="85"/>
    </row>
    <row r="96" spans="1:7" ht="12" customHeight="1">
      <c r="A96" s="84">
        <v>4</v>
      </c>
      <c r="B96" s="85" t="s">
        <v>272</v>
      </c>
      <c r="C96" s="85"/>
      <c r="D96" s="85">
        <v>1</v>
      </c>
      <c r="E96" s="95" t="s">
        <v>374</v>
      </c>
      <c r="F96" s="86"/>
      <c r="G96" s="85"/>
    </row>
    <row r="97" spans="1:7" ht="12" customHeight="1">
      <c r="A97" s="84">
        <v>5</v>
      </c>
      <c r="B97" s="85" t="s">
        <v>364</v>
      </c>
      <c r="C97" s="85"/>
      <c r="D97" s="85">
        <v>0</v>
      </c>
      <c r="E97" s="85"/>
      <c r="F97" s="87"/>
      <c r="G97" s="85"/>
    </row>
    <row r="98" spans="1:7" ht="12" customHeight="1">
      <c r="A98" s="84"/>
      <c r="B98" s="85"/>
      <c r="C98" s="85"/>
      <c r="D98" s="85"/>
      <c r="E98" s="85"/>
      <c r="F98" s="87"/>
      <c r="G98" s="93"/>
    </row>
    <row r="99" spans="1:7" ht="12" customHeight="1">
      <c r="A99" s="84">
        <v>6</v>
      </c>
      <c r="B99" s="85" t="s">
        <v>281</v>
      </c>
      <c r="C99" s="85"/>
      <c r="D99" s="85">
        <v>0</v>
      </c>
      <c r="E99" s="85"/>
      <c r="F99" s="87"/>
      <c r="G99" s="85"/>
    </row>
    <row r="100" spans="1:7" ht="12" customHeight="1">
      <c r="A100" s="84">
        <v>7</v>
      </c>
      <c r="B100" s="85" t="s">
        <v>359</v>
      </c>
      <c r="C100" s="85"/>
      <c r="D100" s="85">
        <v>0</v>
      </c>
      <c r="E100" s="95" t="s">
        <v>375</v>
      </c>
      <c r="F100" s="87"/>
      <c r="G100" s="85"/>
    </row>
    <row r="101" spans="1:7" ht="12" customHeight="1">
      <c r="A101" s="84">
        <v>8</v>
      </c>
      <c r="B101" s="85" t="s">
        <v>276</v>
      </c>
      <c r="C101" s="451" t="s">
        <v>376</v>
      </c>
      <c r="D101" s="85">
        <v>1</v>
      </c>
      <c r="E101" s="95" t="s">
        <v>377</v>
      </c>
      <c r="F101" s="86"/>
      <c r="G101" s="85"/>
    </row>
    <row r="102" spans="1:7" ht="12" customHeight="1">
      <c r="A102" s="84">
        <v>9</v>
      </c>
      <c r="B102" s="85" t="s">
        <v>365</v>
      </c>
      <c r="C102" s="452"/>
      <c r="D102" s="85">
        <v>2</v>
      </c>
      <c r="E102" s="85" t="s">
        <v>378</v>
      </c>
      <c r="F102" s="86"/>
      <c r="G102" s="85"/>
    </row>
    <row r="103" spans="1:7" ht="12" customHeight="1">
      <c r="A103" s="84"/>
      <c r="B103" s="85"/>
      <c r="C103" s="452"/>
      <c r="D103" s="85">
        <v>1</v>
      </c>
      <c r="E103" s="85" t="s">
        <v>354</v>
      </c>
      <c r="F103" s="86"/>
      <c r="G103" s="85"/>
    </row>
    <row r="104" spans="1:7" ht="13.9" customHeight="1">
      <c r="A104" s="84">
        <v>10</v>
      </c>
      <c r="B104" s="85" t="s">
        <v>278</v>
      </c>
      <c r="C104" s="453"/>
      <c r="D104" s="85">
        <v>0</v>
      </c>
      <c r="E104" s="95" t="s">
        <v>379</v>
      </c>
      <c r="F104" s="87"/>
      <c r="G104" s="85"/>
    </row>
    <row r="105" spans="1:7" ht="13.9" customHeight="1">
      <c r="A105" s="84">
        <v>11</v>
      </c>
      <c r="B105" s="85" t="s">
        <v>366</v>
      </c>
      <c r="C105" s="85"/>
      <c r="D105" s="85">
        <v>0</v>
      </c>
      <c r="E105" s="85"/>
      <c r="F105" s="87"/>
      <c r="G105" s="85"/>
    </row>
    <row r="106" spans="1:7" ht="13.9" customHeight="1">
      <c r="A106" s="84">
        <v>12</v>
      </c>
      <c r="B106" s="85" t="s">
        <v>273</v>
      </c>
      <c r="C106" s="85"/>
      <c r="D106" s="85">
        <v>1</v>
      </c>
      <c r="E106" s="95" t="s">
        <v>379</v>
      </c>
      <c r="F106" s="86"/>
      <c r="G106" s="85"/>
    </row>
    <row r="107" spans="1:7" ht="13.9" customHeight="1">
      <c r="A107" s="84">
        <v>13</v>
      </c>
      <c r="B107" s="85" t="s">
        <v>367</v>
      </c>
      <c r="C107" s="85"/>
      <c r="D107" s="85">
        <v>1</v>
      </c>
      <c r="E107" s="85" t="s">
        <v>380</v>
      </c>
      <c r="F107" s="87"/>
      <c r="G107" s="85"/>
    </row>
    <row r="108" spans="1:7" ht="13.9" customHeight="1">
      <c r="A108" s="84"/>
      <c r="B108" s="85"/>
      <c r="C108" s="85"/>
      <c r="D108" s="85">
        <v>0.5</v>
      </c>
      <c r="E108" s="85" t="s">
        <v>369</v>
      </c>
      <c r="F108" s="87"/>
      <c r="G108" s="93"/>
    </row>
    <row r="109" spans="1:7" ht="13.9" customHeight="1">
      <c r="A109" s="84">
        <v>14</v>
      </c>
      <c r="B109" s="85" t="s">
        <v>274</v>
      </c>
      <c r="C109" s="85"/>
      <c r="D109" s="85">
        <v>1</v>
      </c>
      <c r="E109" s="85"/>
      <c r="F109" s="86"/>
      <c r="G109" s="85"/>
    </row>
    <row r="110" spans="1:7" ht="13.9" customHeight="1">
      <c r="A110" s="84">
        <v>15</v>
      </c>
      <c r="B110" s="85" t="s">
        <v>275</v>
      </c>
      <c r="C110" s="85"/>
      <c r="D110" s="85">
        <v>1</v>
      </c>
      <c r="E110" s="85" t="s">
        <v>381</v>
      </c>
      <c r="F110" s="86"/>
      <c r="G110" s="85"/>
    </row>
    <row r="111" spans="1:7" ht="12" customHeight="1">
      <c r="A111" s="84"/>
      <c r="B111" s="85"/>
      <c r="C111" s="85"/>
      <c r="D111" s="85">
        <v>0.5</v>
      </c>
      <c r="E111" s="85" t="s">
        <v>369</v>
      </c>
      <c r="F111" s="87"/>
      <c r="G111" s="85"/>
    </row>
    <row r="112" spans="1:7" ht="15" customHeight="1">
      <c r="A112" s="88">
        <v>16</v>
      </c>
      <c r="B112" s="89" t="s">
        <v>279</v>
      </c>
      <c r="C112" s="89"/>
      <c r="D112" s="89">
        <v>2</v>
      </c>
      <c r="E112" s="89"/>
      <c r="F112" s="90"/>
      <c r="G112" s="89"/>
    </row>
    <row r="113" spans="1:7" ht="15" customHeight="1">
      <c r="A113" s="88"/>
      <c r="B113" s="89"/>
      <c r="C113" s="89"/>
      <c r="D113" s="89"/>
      <c r="E113" s="89"/>
      <c r="F113" s="90"/>
      <c r="G113" s="89"/>
    </row>
    <row r="114" spans="1:7" ht="15" customHeight="1">
      <c r="A114" s="88"/>
      <c r="B114" s="89"/>
      <c r="C114" s="89"/>
      <c r="D114" s="89"/>
      <c r="E114" s="89"/>
      <c r="F114" s="90"/>
      <c r="G114" s="89"/>
    </row>
    <row r="115" spans="1:7" ht="15" customHeight="1">
      <c r="A115" s="88">
        <v>17</v>
      </c>
      <c r="B115" s="89" t="s">
        <v>280</v>
      </c>
      <c r="C115" s="89"/>
      <c r="D115" s="89">
        <v>2</v>
      </c>
      <c r="E115" s="89"/>
      <c r="F115" s="90"/>
      <c r="G115" s="89"/>
    </row>
    <row r="116" spans="1:7" ht="15" customHeight="1">
      <c r="A116" s="88"/>
      <c r="B116" s="89"/>
      <c r="C116" s="89"/>
      <c r="D116" s="89"/>
      <c r="E116" s="89"/>
      <c r="F116" s="90"/>
      <c r="G116" s="89"/>
    </row>
    <row r="117" spans="1:7" ht="15" customHeight="1">
      <c r="A117" s="88">
        <v>18</v>
      </c>
      <c r="B117" s="89" t="s">
        <v>382</v>
      </c>
      <c r="C117" s="89"/>
      <c r="D117" s="89">
        <v>1</v>
      </c>
      <c r="E117" s="96" t="s">
        <v>383</v>
      </c>
      <c r="F117" s="90"/>
      <c r="G117" s="89"/>
    </row>
    <row r="118" spans="1:7">
      <c r="A118" s="92" t="s">
        <v>384</v>
      </c>
      <c r="F118" s="77"/>
    </row>
    <row r="119" spans="1:7" ht="25.5">
      <c r="A119" s="81" t="s">
        <v>0</v>
      </c>
      <c r="B119" s="81" t="s">
        <v>271</v>
      </c>
      <c r="C119" s="81" t="s">
        <v>336</v>
      </c>
      <c r="D119" s="82" t="s">
        <v>385</v>
      </c>
      <c r="E119" s="81" t="s">
        <v>338</v>
      </c>
      <c r="F119" s="83"/>
      <c r="G119" s="81"/>
    </row>
    <row r="120" spans="1:7">
      <c r="A120" s="84">
        <v>1</v>
      </c>
      <c r="B120" s="85" t="s">
        <v>386</v>
      </c>
      <c r="C120" s="85"/>
      <c r="D120" s="85">
        <v>1</v>
      </c>
      <c r="E120" s="85"/>
      <c r="F120" s="86"/>
      <c r="G120" s="85"/>
    </row>
    <row r="121" spans="1:7">
      <c r="A121" s="84">
        <v>2</v>
      </c>
      <c r="B121" s="85" t="s">
        <v>387</v>
      </c>
      <c r="C121" s="85"/>
      <c r="D121" s="85">
        <v>2</v>
      </c>
      <c r="E121" s="85" t="s">
        <v>388</v>
      </c>
      <c r="F121" s="86"/>
      <c r="G121" s="85"/>
    </row>
    <row r="122" spans="1:7">
      <c r="A122" s="84"/>
      <c r="B122" s="85"/>
      <c r="C122" s="85"/>
      <c r="D122" s="85">
        <v>1</v>
      </c>
      <c r="E122" s="85" t="s">
        <v>389</v>
      </c>
      <c r="F122" s="86"/>
      <c r="G122" s="85"/>
    </row>
    <row r="123" spans="1:7">
      <c r="A123" s="84">
        <v>3</v>
      </c>
      <c r="B123" s="85" t="s">
        <v>355</v>
      </c>
      <c r="C123" s="85"/>
      <c r="D123" s="85">
        <v>0</v>
      </c>
      <c r="E123" s="85" t="s">
        <v>390</v>
      </c>
      <c r="F123" s="86"/>
      <c r="G123" s="85"/>
    </row>
    <row r="124" spans="1:7">
      <c r="A124" s="84"/>
      <c r="B124" s="85"/>
      <c r="C124" s="85"/>
      <c r="D124" s="85"/>
      <c r="E124" s="85"/>
      <c r="F124" s="86"/>
      <c r="G124" s="85"/>
    </row>
    <row r="125" spans="1:7">
      <c r="A125" s="84">
        <v>4</v>
      </c>
      <c r="B125" s="85" t="s">
        <v>272</v>
      </c>
      <c r="C125" s="85"/>
      <c r="D125" s="85">
        <v>1</v>
      </c>
      <c r="E125" s="85"/>
      <c r="F125" s="86"/>
      <c r="G125" s="85"/>
    </row>
    <row r="126" spans="1:7">
      <c r="A126" s="84"/>
      <c r="B126" s="85" t="s">
        <v>391</v>
      </c>
      <c r="C126" s="85"/>
      <c r="D126" s="85">
        <v>0</v>
      </c>
      <c r="E126" s="85"/>
      <c r="F126" s="87"/>
      <c r="G126" s="85"/>
    </row>
    <row r="127" spans="1:7">
      <c r="A127" s="84">
        <v>7</v>
      </c>
      <c r="B127" s="85" t="s">
        <v>276</v>
      </c>
      <c r="C127" s="85"/>
      <c r="D127" s="85">
        <v>1</v>
      </c>
      <c r="E127" s="85"/>
      <c r="F127" s="86"/>
      <c r="G127" s="85"/>
    </row>
    <row r="128" spans="1:7">
      <c r="A128" s="84">
        <v>8</v>
      </c>
      <c r="B128" s="85" t="s">
        <v>365</v>
      </c>
      <c r="C128" s="85"/>
      <c r="D128" s="85">
        <v>1</v>
      </c>
      <c r="E128" s="85" t="s">
        <v>388</v>
      </c>
      <c r="F128" s="86"/>
      <c r="G128" s="85"/>
    </row>
    <row r="129" spans="1:7">
      <c r="A129" s="84"/>
      <c r="B129" s="85"/>
      <c r="C129" s="85"/>
      <c r="D129" s="85">
        <v>0.5</v>
      </c>
      <c r="E129" s="85" t="s">
        <v>389</v>
      </c>
      <c r="F129" s="87"/>
      <c r="G129" s="85"/>
    </row>
    <row r="130" spans="1:7">
      <c r="A130" s="84">
        <v>9</v>
      </c>
      <c r="B130" s="85" t="s">
        <v>278</v>
      </c>
      <c r="C130" s="85"/>
      <c r="D130" s="85">
        <v>0</v>
      </c>
      <c r="E130" s="85"/>
      <c r="F130" s="87"/>
      <c r="G130" s="85"/>
    </row>
    <row r="131" spans="1:7">
      <c r="A131" s="84">
        <v>10</v>
      </c>
      <c r="B131" s="85" t="s">
        <v>392</v>
      </c>
      <c r="C131" s="85"/>
      <c r="D131" s="85">
        <v>0</v>
      </c>
      <c r="E131" s="85"/>
      <c r="F131" s="87"/>
      <c r="G131" s="85"/>
    </row>
    <row r="132" spans="1:7">
      <c r="A132" s="84">
        <v>11</v>
      </c>
      <c r="B132" s="85" t="s">
        <v>361</v>
      </c>
      <c r="C132" s="85"/>
      <c r="D132" s="85">
        <v>0</v>
      </c>
      <c r="E132" s="85"/>
      <c r="F132" s="87"/>
      <c r="G132" s="85"/>
    </row>
    <row r="133" spans="1:7">
      <c r="A133" s="84">
        <v>12</v>
      </c>
      <c r="B133" s="85" t="s">
        <v>273</v>
      </c>
      <c r="C133" s="85"/>
      <c r="D133" s="85">
        <v>0</v>
      </c>
      <c r="E133" s="85"/>
      <c r="F133" s="87"/>
      <c r="G133" s="85"/>
    </row>
    <row r="134" spans="1:7">
      <c r="A134" s="84">
        <v>13</v>
      </c>
      <c r="B134" s="85" t="s">
        <v>367</v>
      </c>
      <c r="C134" s="85"/>
      <c r="D134" s="85">
        <v>0</v>
      </c>
      <c r="E134" s="85"/>
      <c r="F134" s="87"/>
      <c r="G134" s="85"/>
    </row>
    <row r="135" spans="1:7">
      <c r="A135" s="84">
        <v>14</v>
      </c>
      <c r="B135" s="85" t="s">
        <v>274</v>
      </c>
      <c r="C135" s="85"/>
      <c r="D135" s="85">
        <v>1</v>
      </c>
      <c r="E135" s="85"/>
      <c r="F135" s="86"/>
      <c r="G135" s="85"/>
    </row>
    <row r="136" spans="1:7">
      <c r="A136" s="84">
        <v>15</v>
      </c>
      <c r="B136" s="85" t="s">
        <v>275</v>
      </c>
      <c r="C136" s="85"/>
      <c r="D136" s="85">
        <v>0</v>
      </c>
      <c r="E136" s="85"/>
      <c r="F136" s="87"/>
      <c r="G136" s="85"/>
    </row>
    <row r="137" spans="1:7">
      <c r="A137" s="88">
        <v>16</v>
      </c>
      <c r="B137" s="89" t="s">
        <v>279</v>
      </c>
      <c r="C137" s="89"/>
      <c r="D137" s="89">
        <v>2</v>
      </c>
      <c r="E137" s="89"/>
      <c r="F137" s="97"/>
      <c r="G137" s="89"/>
    </row>
    <row r="138" spans="1:7">
      <c r="A138" s="88">
        <v>17</v>
      </c>
      <c r="B138" s="89" t="s">
        <v>280</v>
      </c>
      <c r="C138" s="89"/>
      <c r="D138" s="89">
        <v>2</v>
      </c>
      <c r="E138" s="89"/>
      <c r="F138" s="97"/>
      <c r="G138" s="89"/>
    </row>
  </sheetData>
  <sheetProtection password="CFEC" sheet="1" objects="1" scenarios="1"/>
  <mergeCells count="2">
    <mergeCell ref="A1:G1"/>
    <mergeCell ref="C101:C104"/>
  </mergeCells>
  <pageMargins left="0.75" right="0.75" top="0.61" bottom="0.69" header="0.34" footer="0.47"/>
  <pageSetup paperSize="9" scale="67" fitToHeight="0" orientation="landscape"/>
  <headerFooter alignWithMargins="0">
    <oddFooter>&amp;L&amp;"Arial,Bold Italic"&amp;8&amp;F_VTC&amp;RTrang &amp;P/&amp;N</oddFooter>
  </headerFooter>
  <extLst>
    <ext xmlns:mx="http://schemas.microsoft.com/office/mac/excel/2008/main" uri="{64002731-A6B0-56B0-2670-7721B7C09600}">
      <mx:PLV Mode="0" OnePage="0" WScale="0"/>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A323"/>
  <sheetViews>
    <sheetView workbookViewId="0">
      <selection activeCell="J15" sqref="J15"/>
    </sheetView>
  </sheetViews>
  <sheetFormatPr defaultColWidth="8.875" defaultRowHeight="15.75"/>
  <cols>
    <col min="1" max="1" width="36.25" bestFit="1" customWidth="1"/>
  </cols>
  <sheetData>
    <row r="2" spans="1:1">
      <c r="A2" s="215" t="s">
        <v>616</v>
      </c>
    </row>
    <row r="3" spans="1:1">
      <c r="A3" s="215" t="s">
        <v>617</v>
      </c>
    </row>
    <row r="4" spans="1:1">
      <c r="A4" s="215" t="s">
        <v>618</v>
      </c>
    </row>
    <row r="5" spans="1:1">
      <c r="A5" s="215" t="s">
        <v>619</v>
      </c>
    </row>
    <row r="6" spans="1:1">
      <c r="A6" s="215" t="s">
        <v>620</v>
      </c>
    </row>
    <row r="7" spans="1:1">
      <c r="A7" s="215" t="s">
        <v>621</v>
      </c>
    </row>
    <row r="8" spans="1:1">
      <c r="A8" s="215" t="s">
        <v>622</v>
      </c>
    </row>
    <row r="9" spans="1:1">
      <c r="A9" s="215" t="s">
        <v>623</v>
      </c>
    </row>
    <row r="10" spans="1:1">
      <c r="A10" s="215" t="s">
        <v>624</v>
      </c>
    </row>
    <row r="11" spans="1:1">
      <c r="A11" s="215" t="s">
        <v>625</v>
      </c>
    </row>
    <row r="12" spans="1:1">
      <c r="A12" s="215" t="s">
        <v>626</v>
      </c>
    </row>
    <row r="13" spans="1:1">
      <c r="A13" s="215" t="s">
        <v>627</v>
      </c>
    </row>
    <row r="14" spans="1:1">
      <c r="A14" s="215" t="s">
        <v>628</v>
      </c>
    </row>
    <row r="15" spans="1:1">
      <c r="A15" s="215" t="s">
        <v>629</v>
      </c>
    </row>
    <row r="16" spans="1:1">
      <c r="A16" s="215" t="s">
        <v>630</v>
      </c>
    </row>
    <row r="17" spans="1:1">
      <c r="A17" s="215" t="s">
        <v>631</v>
      </c>
    </row>
    <row r="18" spans="1:1">
      <c r="A18" s="215" t="s">
        <v>632</v>
      </c>
    </row>
    <row r="19" spans="1:1">
      <c r="A19" s="215" t="s">
        <v>633</v>
      </c>
    </row>
    <row r="20" spans="1:1">
      <c r="A20" s="215" t="s">
        <v>634</v>
      </c>
    </row>
    <row r="21" spans="1:1">
      <c r="A21" s="215" t="s">
        <v>635</v>
      </c>
    </row>
    <row r="22" spans="1:1">
      <c r="A22" s="215" t="s">
        <v>636</v>
      </c>
    </row>
    <row r="23" spans="1:1">
      <c r="A23" s="215" t="s">
        <v>637</v>
      </c>
    </row>
    <row r="24" spans="1:1">
      <c r="A24" s="215" t="s">
        <v>638</v>
      </c>
    </row>
    <row r="25" spans="1:1">
      <c r="A25" s="215" t="s">
        <v>639</v>
      </c>
    </row>
    <row r="26" spans="1:1">
      <c r="A26" s="215" t="s">
        <v>640</v>
      </c>
    </row>
    <row r="27" spans="1:1">
      <c r="A27" s="215" t="s">
        <v>641</v>
      </c>
    </row>
    <row r="28" spans="1:1">
      <c r="A28" s="215" t="s">
        <v>642</v>
      </c>
    </row>
    <row r="29" spans="1:1">
      <c r="A29" s="215" t="s">
        <v>643</v>
      </c>
    </row>
    <row r="30" spans="1:1">
      <c r="A30" s="215" t="s">
        <v>644</v>
      </c>
    </row>
    <row r="31" spans="1:1">
      <c r="A31" s="215" t="s">
        <v>645</v>
      </c>
    </row>
    <row r="32" spans="1:1">
      <c r="A32" s="215" t="s">
        <v>646</v>
      </c>
    </row>
    <row r="33" spans="1:1">
      <c r="A33" s="215" t="s">
        <v>647</v>
      </c>
    </row>
    <row r="34" spans="1:1">
      <c r="A34" s="215" t="s">
        <v>648</v>
      </c>
    </row>
    <row r="35" spans="1:1">
      <c r="A35" s="215" t="s">
        <v>649</v>
      </c>
    </row>
    <row r="36" spans="1:1">
      <c r="A36" s="215" t="s">
        <v>650</v>
      </c>
    </row>
    <row r="37" spans="1:1">
      <c r="A37" s="215" t="s">
        <v>651</v>
      </c>
    </row>
    <row r="38" spans="1:1">
      <c r="A38" s="215" t="s">
        <v>652</v>
      </c>
    </row>
    <row r="39" spans="1:1">
      <c r="A39" s="215" t="s">
        <v>653</v>
      </c>
    </row>
    <row r="40" spans="1:1">
      <c r="A40" s="215" t="s">
        <v>654</v>
      </c>
    </row>
    <row r="41" spans="1:1">
      <c r="A41" s="215" t="s">
        <v>655</v>
      </c>
    </row>
    <row r="42" spans="1:1">
      <c r="A42" s="215" t="s">
        <v>656</v>
      </c>
    </row>
    <row r="43" spans="1:1">
      <c r="A43" s="215" t="s">
        <v>657</v>
      </c>
    </row>
    <row r="44" spans="1:1">
      <c r="A44" s="215" t="s">
        <v>658</v>
      </c>
    </row>
    <row r="45" spans="1:1">
      <c r="A45" s="215" t="s">
        <v>659</v>
      </c>
    </row>
    <row r="46" spans="1:1">
      <c r="A46" s="215" t="s">
        <v>660</v>
      </c>
    </row>
    <row r="47" spans="1:1">
      <c r="A47" s="215" t="s">
        <v>661</v>
      </c>
    </row>
    <row r="48" spans="1:1">
      <c r="A48" s="215" t="s">
        <v>662</v>
      </c>
    </row>
    <row r="49" spans="1:1">
      <c r="A49" s="215" t="s">
        <v>663</v>
      </c>
    </row>
    <row r="50" spans="1:1">
      <c r="A50" s="215" t="s">
        <v>664</v>
      </c>
    </row>
    <row r="51" spans="1:1">
      <c r="A51" s="215" t="s">
        <v>665</v>
      </c>
    </row>
    <row r="52" spans="1:1">
      <c r="A52" s="215" t="s">
        <v>666</v>
      </c>
    </row>
    <row r="53" spans="1:1">
      <c r="A53" s="215" t="s">
        <v>667</v>
      </c>
    </row>
    <row r="54" spans="1:1">
      <c r="A54" s="215" t="s">
        <v>668</v>
      </c>
    </row>
    <row r="55" spans="1:1">
      <c r="A55" s="215" t="s">
        <v>669</v>
      </c>
    </row>
    <row r="56" spans="1:1">
      <c r="A56" s="215" t="s">
        <v>670</v>
      </c>
    </row>
    <row r="57" spans="1:1">
      <c r="A57" s="215" t="s">
        <v>671</v>
      </c>
    </row>
    <row r="58" spans="1:1">
      <c r="A58" s="215" t="s">
        <v>672</v>
      </c>
    </row>
    <row r="59" spans="1:1">
      <c r="A59" s="215" t="s">
        <v>673</v>
      </c>
    </row>
    <row r="60" spans="1:1">
      <c r="A60" s="215" t="s">
        <v>674</v>
      </c>
    </row>
    <row r="61" spans="1:1">
      <c r="A61" s="215" t="s">
        <v>675</v>
      </c>
    </row>
    <row r="62" spans="1:1">
      <c r="A62" s="215" t="s">
        <v>676</v>
      </c>
    </row>
    <row r="63" spans="1:1">
      <c r="A63" s="215" t="s">
        <v>677</v>
      </c>
    </row>
    <row r="64" spans="1:1">
      <c r="A64" s="215" t="s">
        <v>678</v>
      </c>
    </row>
    <row r="65" spans="1:1">
      <c r="A65" s="215" t="s">
        <v>679</v>
      </c>
    </row>
    <row r="66" spans="1:1">
      <c r="A66" s="215" t="s">
        <v>680</v>
      </c>
    </row>
    <row r="67" spans="1:1">
      <c r="A67" s="215" t="s">
        <v>681</v>
      </c>
    </row>
    <row r="68" spans="1:1">
      <c r="A68" s="215" t="s">
        <v>682</v>
      </c>
    </row>
    <row r="69" spans="1:1">
      <c r="A69" s="215" t="s">
        <v>683</v>
      </c>
    </row>
    <row r="70" spans="1:1">
      <c r="A70" s="215" t="s">
        <v>684</v>
      </c>
    </row>
    <row r="71" spans="1:1">
      <c r="A71" s="215" t="s">
        <v>685</v>
      </c>
    </row>
    <row r="72" spans="1:1">
      <c r="A72" s="215" t="s">
        <v>686</v>
      </c>
    </row>
    <row r="73" spans="1:1">
      <c r="A73" s="215" t="s">
        <v>687</v>
      </c>
    </row>
    <row r="74" spans="1:1">
      <c r="A74" s="215" t="s">
        <v>688</v>
      </c>
    </row>
    <row r="75" spans="1:1">
      <c r="A75" s="215" t="s">
        <v>689</v>
      </c>
    </row>
    <row r="76" spans="1:1">
      <c r="A76" s="215" t="s">
        <v>690</v>
      </c>
    </row>
    <row r="77" spans="1:1">
      <c r="A77" s="215" t="s">
        <v>691</v>
      </c>
    </row>
    <row r="78" spans="1:1">
      <c r="A78" s="215" t="s">
        <v>692</v>
      </c>
    </row>
    <row r="79" spans="1:1">
      <c r="A79" s="215" t="s">
        <v>693</v>
      </c>
    </row>
    <row r="80" spans="1:1">
      <c r="A80" s="215" t="s">
        <v>694</v>
      </c>
    </row>
    <row r="81" spans="1:1">
      <c r="A81" s="215" t="s">
        <v>695</v>
      </c>
    </row>
    <row r="82" spans="1:1">
      <c r="A82" s="215" t="s">
        <v>696</v>
      </c>
    </row>
    <row r="83" spans="1:1">
      <c r="A83" s="215" t="s">
        <v>697</v>
      </c>
    </row>
    <row r="84" spans="1:1">
      <c r="A84" s="215" t="s">
        <v>698</v>
      </c>
    </row>
    <row r="85" spans="1:1">
      <c r="A85" s="215" t="s">
        <v>699</v>
      </c>
    </row>
    <row r="86" spans="1:1">
      <c r="A86" s="215" t="s">
        <v>700</v>
      </c>
    </row>
    <row r="87" spans="1:1">
      <c r="A87" s="215" t="s">
        <v>701</v>
      </c>
    </row>
    <row r="88" spans="1:1">
      <c r="A88" s="215" t="s">
        <v>702</v>
      </c>
    </row>
    <row r="89" spans="1:1">
      <c r="A89" s="215" t="s">
        <v>703</v>
      </c>
    </row>
    <row r="90" spans="1:1">
      <c r="A90" s="215" t="s">
        <v>704</v>
      </c>
    </row>
    <row r="91" spans="1:1">
      <c r="A91" s="215" t="s">
        <v>705</v>
      </c>
    </row>
    <row r="92" spans="1:1">
      <c r="A92" s="215" t="s">
        <v>706</v>
      </c>
    </row>
    <row r="93" spans="1:1">
      <c r="A93" s="215" t="s">
        <v>707</v>
      </c>
    </row>
    <row r="94" spans="1:1">
      <c r="A94" s="215" t="s">
        <v>708</v>
      </c>
    </row>
    <row r="95" spans="1:1">
      <c r="A95" s="215" t="s">
        <v>709</v>
      </c>
    </row>
    <row r="96" spans="1:1">
      <c r="A96" s="215" t="s">
        <v>710</v>
      </c>
    </row>
    <row r="97" spans="1:1">
      <c r="A97" s="215" t="s">
        <v>711</v>
      </c>
    </row>
    <row r="98" spans="1:1">
      <c r="A98" s="215" t="s">
        <v>712</v>
      </c>
    </row>
    <row r="99" spans="1:1">
      <c r="A99" s="215" t="s">
        <v>713</v>
      </c>
    </row>
    <row r="100" spans="1:1">
      <c r="A100" s="215" t="s">
        <v>714</v>
      </c>
    </row>
    <row r="101" spans="1:1">
      <c r="A101" s="215" t="s">
        <v>715</v>
      </c>
    </row>
    <row r="102" spans="1:1">
      <c r="A102" s="215" t="s">
        <v>716</v>
      </c>
    </row>
    <row r="103" spans="1:1">
      <c r="A103" s="215" t="s">
        <v>717</v>
      </c>
    </row>
    <row r="104" spans="1:1">
      <c r="A104" s="215" t="s">
        <v>718</v>
      </c>
    </row>
    <row r="105" spans="1:1">
      <c r="A105" s="215" t="s">
        <v>719</v>
      </c>
    </row>
    <row r="106" spans="1:1">
      <c r="A106" s="215" t="s">
        <v>720</v>
      </c>
    </row>
    <row r="107" spans="1:1">
      <c r="A107" s="215" t="s">
        <v>721</v>
      </c>
    </row>
    <row r="108" spans="1:1">
      <c r="A108" s="215" t="s">
        <v>722</v>
      </c>
    </row>
    <row r="109" spans="1:1">
      <c r="A109" s="215" t="s">
        <v>723</v>
      </c>
    </row>
    <row r="110" spans="1:1">
      <c r="A110" s="215" t="s">
        <v>724</v>
      </c>
    </row>
    <row r="111" spans="1:1">
      <c r="A111" s="215" t="s">
        <v>725</v>
      </c>
    </row>
    <row r="112" spans="1:1">
      <c r="A112" s="215" t="s">
        <v>726</v>
      </c>
    </row>
    <row r="113" spans="1:1">
      <c r="A113" s="215" t="s">
        <v>727</v>
      </c>
    </row>
    <row r="114" spans="1:1">
      <c r="A114" s="215" t="s">
        <v>728</v>
      </c>
    </row>
    <row r="115" spans="1:1">
      <c r="A115" s="215" t="s">
        <v>729</v>
      </c>
    </row>
    <row r="116" spans="1:1">
      <c r="A116" s="215" t="s">
        <v>730</v>
      </c>
    </row>
    <row r="117" spans="1:1">
      <c r="A117" s="215" t="s">
        <v>731</v>
      </c>
    </row>
    <row r="118" spans="1:1">
      <c r="A118" s="215" t="s">
        <v>732</v>
      </c>
    </row>
    <row r="119" spans="1:1">
      <c r="A119" s="215" t="s">
        <v>733</v>
      </c>
    </row>
    <row r="120" spans="1:1">
      <c r="A120" s="215" t="s">
        <v>734</v>
      </c>
    </row>
    <row r="121" spans="1:1">
      <c r="A121" s="215" t="s">
        <v>735</v>
      </c>
    </row>
    <row r="122" spans="1:1">
      <c r="A122" s="215" t="s">
        <v>736</v>
      </c>
    </row>
    <row r="123" spans="1:1">
      <c r="A123" s="215" t="s">
        <v>737</v>
      </c>
    </row>
    <row r="124" spans="1:1">
      <c r="A124" s="215" t="s">
        <v>738</v>
      </c>
    </row>
    <row r="125" spans="1:1">
      <c r="A125" s="215" t="s">
        <v>739</v>
      </c>
    </row>
    <row r="126" spans="1:1">
      <c r="A126" s="215" t="s">
        <v>740</v>
      </c>
    </row>
    <row r="127" spans="1:1">
      <c r="A127" s="215" t="s">
        <v>741</v>
      </c>
    </row>
    <row r="128" spans="1:1">
      <c r="A128" s="215" t="s">
        <v>742</v>
      </c>
    </row>
    <row r="129" spans="1:1">
      <c r="A129" s="215" t="s">
        <v>743</v>
      </c>
    </row>
    <row r="130" spans="1:1">
      <c r="A130" s="215" t="s">
        <v>744</v>
      </c>
    </row>
    <row r="131" spans="1:1">
      <c r="A131" s="215" t="s">
        <v>745</v>
      </c>
    </row>
    <row r="132" spans="1:1">
      <c r="A132" s="215" t="s">
        <v>746</v>
      </c>
    </row>
    <row r="133" spans="1:1">
      <c r="A133" s="215" t="s">
        <v>747</v>
      </c>
    </row>
    <row r="134" spans="1:1">
      <c r="A134" s="215" t="s">
        <v>748</v>
      </c>
    </row>
    <row r="135" spans="1:1">
      <c r="A135" s="215" t="s">
        <v>749</v>
      </c>
    </row>
    <row r="136" spans="1:1">
      <c r="A136" s="215" t="s">
        <v>750</v>
      </c>
    </row>
    <row r="137" spans="1:1">
      <c r="A137" s="215" t="s">
        <v>751</v>
      </c>
    </row>
    <row r="138" spans="1:1">
      <c r="A138" s="215" t="s">
        <v>752</v>
      </c>
    </row>
    <row r="139" spans="1:1">
      <c r="A139" s="215" t="s">
        <v>753</v>
      </c>
    </row>
    <row r="140" spans="1:1">
      <c r="A140" s="215" t="s">
        <v>754</v>
      </c>
    </row>
    <row r="141" spans="1:1">
      <c r="A141" s="215" t="s">
        <v>755</v>
      </c>
    </row>
    <row r="142" spans="1:1">
      <c r="A142" s="215" t="s">
        <v>756</v>
      </c>
    </row>
    <row r="143" spans="1:1">
      <c r="A143" s="215" t="s">
        <v>757</v>
      </c>
    </row>
    <row r="144" spans="1:1">
      <c r="A144" s="215" t="s">
        <v>758</v>
      </c>
    </row>
    <row r="145" spans="1:1">
      <c r="A145" s="215" t="s">
        <v>759</v>
      </c>
    </row>
    <row r="146" spans="1:1">
      <c r="A146" s="215" t="s">
        <v>760</v>
      </c>
    </row>
    <row r="147" spans="1:1">
      <c r="A147" s="215" t="s">
        <v>761</v>
      </c>
    </row>
    <row r="148" spans="1:1">
      <c r="A148" s="215" t="s">
        <v>762</v>
      </c>
    </row>
    <row r="149" spans="1:1">
      <c r="A149" s="215" t="s">
        <v>763</v>
      </c>
    </row>
    <row r="150" spans="1:1">
      <c r="A150" s="215" t="s">
        <v>764</v>
      </c>
    </row>
    <row r="151" spans="1:1">
      <c r="A151" s="215" t="s">
        <v>765</v>
      </c>
    </row>
    <row r="152" spans="1:1">
      <c r="A152" s="215" t="s">
        <v>766</v>
      </c>
    </row>
    <row r="153" spans="1:1">
      <c r="A153" s="215" t="s">
        <v>767</v>
      </c>
    </row>
    <row r="154" spans="1:1">
      <c r="A154" s="215" t="s">
        <v>768</v>
      </c>
    </row>
    <row r="155" spans="1:1">
      <c r="A155" s="215" t="s">
        <v>769</v>
      </c>
    </row>
    <row r="156" spans="1:1">
      <c r="A156" s="215" t="s">
        <v>770</v>
      </c>
    </row>
    <row r="157" spans="1:1">
      <c r="A157" s="215" t="s">
        <v>771</v>
      </c>
    </row>
    <row r="158" spans="1:1">
      <c r="A158" s="215" t="s">
        <v>772</v>
      </c>
    </row>
    <row r="159" spans="1:1">
      <c r="A159" s="215" t="s">
        <v>773</v>
      </c>
    </row>
    <row r="160" spans="1:1">
      <c r="A160" s="215" t="s">
        <v>774</v>
      </c>
    </row>
    <row r="161" spans="1:1">
      <c r="A161" s="215" t="s">
        <v>775</v>
      </c>
    </row>
    <row r="162" spans="1:1">
      <c r="A162" s="215" t="s">
        <v>776</v>
      </c>
    </row>
    <row r="163" spans="1:1">
      <c r="A163" s="215" t="s">
        <v>777</v>
      </c>
    </row>
    <row r="164" spans="1:1">
      <c r="A164" s="215" t="s">
        <v>778</v>
      </c>
    </row>
    <row r="165" spans="1:1">
      <c r="A165" s="215" t="s">
        <v>779</v>
      </c>
    </row>
    <row r="166" spans="1:1">
      <c r="A166" s="215" t="s">
        <v>780</v>
      </c>
    </row>
    <row r="167" spans="1:1">
      <c r="A167" s="215" t="s">
        <v>781</v>
      </c>
    </row>
    <row r="168" spans="1:1">
      <c r="A168" s="215" t="s">
        <v>782</v>
      </c>
    </row>
    <row r="169" spans="1:1">
      <c r="A169" s="215" t="s">
        <v>783</v>
      </c>
    </row>
    <row r="170" spans="1:1">
      <c r="A170" s="215" t="s">
        <v>784</v>
      </c>
    </row>
    <row r="171" spans="1:1">
      <c r="A171" s="215" t="s">
        <v>785</v>
      </c>
    </row>
    <row r="172" spans="1:1">
      <c r="A172" s="215" t="s">
        <v>786</v>
      </c>
    </row>
    <row r="173" spans="1:1">
      <c r="A173" s="215" t="s">
        <v>787</v>
      </c>
    </row>
    <row r="174" spans="1:1">
      <c r="A174" s="215" t="s">
        <v>788</v>
      </c>
    </row>
    <row r="175" spans="1:1">
      <c r="A175" s="215" t="s">
        <v>789</v>
      </c>
    </row>
    <row r="176" spans="1:1">
      <c r="A176" s="215" t="s">
        <v>790</v>
      </c>
    </row>
    <row r="177" spans="1:1">
      <c r="A177" s="215" t="s">
        <v>791</v>
      </c>
    </row>
    <row r="178" spans="1:1">
      <c r="A178" s="215" t="s">
        <v>792</v>
      </c>
    </row>
    <row r="179" spans="1:1">
      <c r="A179" s="215" t="s">
        <v>793</v>
      </c>
    </row>
    <row r="180" spans="1:1">
      <c r="A180" s="215" t="s">
        <v>794</v>
      </c>
    </row>
    <row r="181" spans="1:1">
      <c r="A181" s="215" t="s">
        <v>795</v>
      </c>
    </row>
    <row r="182" spans="1:1">
      <c r="A182" s="215" t="s">
        <v>796</v>
      </c>
    </row>
    <row r="183" spans="1:1">
      <c r="A183" s="215" t="s">
        <v>797</v>
      </c>
    </row>
    <row r="184" spans="1:1">
      <c r="A184" s="215" t="s">
        <v>798</v>
      </c>
    </row>
    <row r="185" spans="1:1">
      <c r="A185" s="215" t="s">
        <v>799</v>
      </c>
    </row>
    <row r="186" spans="1:1">
      <c r="A186" s="215" t="s">
        <v>800</v>
      </c>
    </row>
    <row r="187" spans="1:1">
      <c r="A187" s="215" t="s">
        <v>801</v>
      </c>
    </row>
    <row r="188" spans="1:1">
      <c r="A188" s="215" t="s">
        <v>802</v>
      </c>
    </row>
    <row r="189" spans="1:1">
      <c r="A189" s="215" t="s">
        <v>803</v>
      </c>
    </row>
    <row r="190" spans="1:1">
      <c r="A190" s="215" t="s">
        <v>804</v>
      </c>
    </row>
    <row r="191" spans="1:1">
      <c r="A191" s="215" t="s">
        <v>805</v>
      </c>
    </row>
    <row r="192" spans="1:1">
      <c r="A192" s="215" t="s">
        <v>806</v>
      </c>
    </row>
    <row r="193" spans="1:1">
      <c r="A193" s="215" t="s">
        <v>807</v>
      </c>
    </row>
    <row r="194" spans="1:1">
      <c r="A194" s="215" t="s">
        <v>808</v>
      </c>
    </row>
    <row r="195" spans="1:1">
      <c r="A195" s="215" t="s">
        <v>809</v>
      </c>
    </row>
    <row r="196" spans="1:1">
      <c r="A196" s="215" t="s">
        <v>810</v>
      </c>
    </row>
    <row r="197" spans="1:1">
      <c r="A197" s="215" t="s">
        <v>811</v>
      </c>
    </row>
    <row r="198" spans="1:1">
      <c r="A198" s="215" t="s">
        <v>812</v>
      </c>
    </row>
    <row r="199" spans="1:1">
      <c r="A199" s="215" t="s">
        <v>813</v>
      </c>
    </row>
    <row r="200" spans="1:1">
      <c r="A200" s="215" t="s">
        <v>814</v>
      </c>
    </row>
    <row r="201" spans="1:1">
      <c r="A201" s="215" t="s">
        <v>815</v>
      </c>
    </row>
    <row r="202" spans="1:1">
      <c r="A202" s="215" t="s">
        <v>816</v>
      </c>
    </row>
    <row r="203" spans="1:1">
      <c r="A203" s="215" t="s">
        <v>817</v>
      </c>
    </row>
    <row r="204" spans="1:1">
      <c r="A204" s="215" t="s">
        <v>818</v>
      </c>
    </row>
    <row r="205" spans="1:1">
      <c r="A205" s="215" t="s">
        <v>819</v>
      </c>
    </row>
    <row r="206" spans="1:1">
      <c r="A206" s="215" t="s">
        <v>820</v>
      </c>
    </row>
    <row r="207" spans="1:1">
      <c r="A207" s="215" t="s">
        <v>821</v>
      </c>
    </row>
    <row r="208" spans="1:1">
      <c r="A208" s="215" t="s">
        <v>822</v>
      </c>
    </row>
    <row r="209" spans="1:1">
      <c r="A209" s="215" t="s">
        <v>823</v>
      </c>
    </row>
    <row r="210" spans="1:1">
      <c r="A210" s="215" t="s">
        <v>824</v>
      </c>
    </row>
    <row r="211" spans="1:1">
      <c r="A211" s="215" t="s">
        <v>825</v>
      </c>
    </row>
    <row r="212" spans="1:1">
      <c r="A212" s="215" t="s">
        <v>826</v>
      </c>
    </row>
    <row r="213" spans="1:1">
      <c r="A213" s="215" t="s">
        <v>827</v>
      </c>
    </row>
    <row r="214" spans="1:1">
      <c r="A214" s="215" t="s">
        <v>828</v>
      </c>
    </row>
    <row r="215" spans="1:1">
      <c r="A215" s="215" t="s">
        <v>829</v>
      </c>
    </row>
    <row r="216" spans="1:1">
      <c r="A216" s="215" t="s">
        <v>830</v>
      </c>
    </row>
    <row r="217" spans="1:1">
      <c r="A217" s="215" t="s">
        <v>831</v>
      </c>
    </row>
    <row r="218" spans="1:1">
      <c r="A218" s="215" t="s">
        <v>832</v>
      </c>
    </row>
    <row r="219" spans="1:1">
      <c r="A219" s="215" t="s">
        <v>833</v>
      </c>
    </row>
    <row r="220" spans="1:1">
      <c r="A220" s="215" t="s">
        <v>834</v>
      </c>
    </row>
    <row r="221" spans="1:1">
      <c r="A221" s="215" t="s">
        <v>835</v>
      </c>
    </row>
    <row r="222" spans="1:1">
      <c r="A222" s="215" t="s">
        <v>836</v>
      </c>
    </row>
    <row r="223" spans="1:1">
      <c r="A223" s="215" t="s">
        <v>837</v>
      </c>
    </row>
    <row r="224" spans="1:1">
      <c r="A224" s="215" t="s">
        <v>838</v>
      </c>
    </row>
    <row r="225" spans="1:1">
      <c r="A225" s="215" t="s">
        <v>839</v>
      </c>
    </row>
    <row r="226" spans="1:1">
      <c r="A226" s="215" t="s">
        <v>840</v>
      </c>
    </row>
    <row r="227" spans="1:1">
      <c r="A227" s="215" t="s">
        <v>841</v>
      </c>
    </row>
    <row r="228" spans="1:1">
      <c r="A228" s="215" t="s">
        <v>842</v>
      </c>
    </row>
    <row r="229" spans="1:1">
      <c r="A229" s="215" t="s">
        <v>843</v>
      </c>
    </row>
    <row r="230" spans="1:1">
      <c r="A230" s="215" t="s">
        <v>844</v>
      </c>
    </row>
    <row r="231" spans="1:1">
      <c r="A231" s="215" t="s">
        <v>845</v>
      </c>
    </row>
    <row r="232" spans="1:1">
      <c r="A232" s="215" t="s">
        <v>846</v>
      </c>
    </row>
    <row r="233" spans="1:1">
      <c r="A233" s="215" t="s">
        <v>847</v>
      </c>
    </row>
    <row r="234" spans="1:1">
      <c r="A234" s="215" t="s">
        <v>848</v>
      </c>
    </row>
    <row r="235" spans="1:1">
      <c r="A235" s="215" t="s">
        <v>849</v>
      </c>
    </row>
    <row r="236" spans="1:1">
      <c r="A236" s="215" t="s">
        <v>850</v>
      </c>
    </row>
    <row r="237" spans="1:1">
      <c r="A237" s="215" t="s">
        <v>851</v>
      </c>
    </row>
    <row r="238" spans="1:1">
      <c r="A238" s="215" t="s">
        <v>852</v>
      </c>
    </row>
    <row r="239" spans="1:1">
      <c r="A239" s="215" t="s">
        <v>853</v>
      </c>
    </row>
    <row r="240" spans="1:1">
      <c r="A240" s="215" t="s">
        <v>854</v>
      </c>
    </row>
    <row r="241" spans="1:1">
      <c r="A241" s="215" t="s">
        <v>855</v>
      </c>
    </row>
    <row r="242" spans="1:1">
      <c r="A242" s="215" t="s">
        <v>856</v>
      </c>
    </row>
    <row r="243" spans="1:1">
      <c r="A243" s="215" t="s">
        <v>857</v>
      </c>
    </row>
    <row r="244" spans="1:1">
      <c r="A244" s="215" t="s">
        <v>858</v>
      </c>
    </row>
    <row r="245" spans="1:1">
      <c r="A245" s="215" t="s">
        <v>859</v>
      </c>
    </row>
    <row r="246" spans="1:1">
      <c r="A246" s="215" t="s">
        <v>860</v>
      </c>
    </row>
    <row r="247" spans="1:1">
      <c r="A247" s="215" t="s">
        <v>861</v>
      </c>
    </row>
    <row r="248" spans="1:1">
      <c r="A248" s="215" t="s">
        <v>862</v>
      </c>
    </row>
    <row r="249" spans="1:1">
      <c r="A249" s="215" t="s">
        <v>863</v>
      </c>
    </row>
    <row r="250" spans="1:1">
      <c r="A250" s="215" t="s">
        <v>864</v>
      </c>
    </row>
    <row r="251" spans="1:1">
      <c r="A251" s="215" t="s">
        <v>865</v>
      </c>
    </row>
    <row r="252" spans="1:1">
      <c r="A252" s="215" t="s">
        <v>866</v>
      </c>
    </row>
    <row r="253" spans="1:1">
      <c r="A253" s="215" t="s">
        <v>867</v>
      </c>
    </row>
    <row r="254" spans="1:1">
      <c r="A254" s="215" t="s">
        <v>868</v>
      </c>
    </row>
    <row r="255" spans="1:1">
      <c r="A255" s="215" t="s">
        <v>869</v>
      </c>
    </row>
    <row r="256" spans="1:1">
      <c r="A256" s="215" t="s">
        <v>870</v>
      </c>
    </row>
    <row r="257" spans="1:1">
      <c r="A257" s="215" t="s">
        <v>871</v>
      </c>
    </row>
    <row r="258" spans="1:1">
      <c r="A258" s="215" t="s">
        <v>872</v>
      </c>
    </row>
    <row r="259" spans="1:1">
      <c r="A259" s="215" t="s">
        <v>873</v>
      </c>
    </row>
    <row r="260" spans="1:1">
      <c r="A260" s="215" t="s">
        <v>874</v>
      </c>
    </row>
    <row r="261" spans="1:1">
      <c r="A261" s="215" t="s">
        <v>875</v>
      </c>
    </row>
    <row r="262" spans="1:1">
      <c r="A262" s="215" t="s">
        <v>876</v>
      </c>
    </row>
    <row r="263" spans="1:1">
      <c r="A263" s="215" t="s">
        <v>877</v>
      </c>
    </row>
    <row r="264" spans="1:1">
      <c r="A264" s="215" t="s">
        <v>878</v>
      </c>
    </row>
    <row r="265" spans="1:1">
      <c r="A265" s="215" t="s">
        <v>879</v>
      </c>
    </row>
    <row r="266" spans="1:1">
      <c r="A266" s="215" t="s">
        <v>880</v>
      </c>
    </row>
    <row r="267" spans="1:1">
      <c r="A267" s="215" t="s">
        <v>881</v>
      </c>
    </row>
    <row r="268" spans="1:1">
      <c r="A268" s="215" t="s">
        <v>882</v>
      </c>
    </row>
    <row r="269" spans="1:1">
      <c r="A269" s="215" t="s">
        <v>883</v>
      </c>
    </row>
    <row r="270" spans="1:1">
      <c r="A270" s="215" t="s">
        <v>884</v>
      </c>
    </row>
    <row r="271" spans="1:1">
      <c r="A271" s="215" t="s">
        <v>885</v>
      </c>
    </row>
    <row r="272" spans="1:1">
      <c r="A272" s="215" t="s">
        <v>886</v>
      </c>
    </row>
    <row r="273" spans="1:1">
      <c r="A273" s="215" t="s">
        <v>887</v>
      </c>
    </row>
    <row r="274" spans="1:1">
      <c r="A274" s="215" t="s">
        <v>888</v>
      </c>
    </row>
    <row r="275" spans="1:1">
      <c r="A275" s="215" t="s">
        <v>889</v>
      </c>
    </row>
    <row r="276" spans="1:1">
      <c r="A276" s="215" t="s">
        <v>890</v>
      </c>
    </row>
    <row r="277" spans="1:1">
      <c r="A277" s="215" t="s">
        <v>891</v>
      </c>
    </row>
    <row r="278" spans="1:1">
      <c r="A278" s="215" t="s">
        <v>892</v>
      </c>
    </row>
    <row r="279" spans="1:1">
      <c r="A279" s="215" t="s">
        <v>893</v>
      </c>
    </row>
    <row r="280" spans="1:1">
      <c r="A280" s="215" t="s">
        <v>894</v>
      </c>
    </row>
    <row r="281" spans="1:1">
      <c r="A281" s="215" t="s">
        <v>895</v>
      </c>
    </row>
    <row r="282" spans="1:1">
      <c r="A282" s="215" t="s">
        <v>896</v>
      </c>
    </row>
    <row r="283" spans="1:1">
      <c r="A283" s="215" t="s">
        <v>897</v>
      </c>
    </row>
    <row r="284" spans="1:1">
      <c r="A284" s="215" t="s">
        <v>898</v>
      </c>
    </row>
    <row r="285" spans="1:1">
      <c r="A285" s="215" t="s">
        <v>899</v>
      </c>
    </row>
    <row r="286" spans="1:1">
      <c r="A286" s="215" t="s">
        <v>900</v>
      </c>
    </row>
    <row r="287" spans="1:1">
      <c r="A287" s="215" t="s">
        <v>901</v>
      </c>
    </row>
    <row r="288" spans="1:1">
      <c r="A288" s="215" t="s">
        <v>902</v>
      </c>
    </row>
    <row r="289" spans="1:1">
      <c r="A289" s="215" t="s">
        <v>903</v>
      </c>
    </row>
    <row r="290" spans="1:1">
      <c r="A290" s="215" t="s">
        <v>904</v>
      </c>
    </row>
    <row r="291" spans="1:1">
      <c r="A291" s="215" t="s">
        <v>905</v>
      </c>
    </row>
    <row r="292" spans="1:1">
      <c r="A292" s="215" t="s">
        <v>906</v>
      </c>
    </row>
    <row r="293" spans="1:1">
      <c r="A293" s="215" t="s">
        <v>907</v>
      </c>
    </row>
    <row r="294" spans="1:1">
      <c r="A294" s="215" t="s">
        <v>908</v>
      </c>
    </row>
    <row r="295" spans="1:1">
      <c r="A295" s="215" t="s">
        <v>909</v>
      </c>
    </row>
    <row r="296" spans="1:1">
      <c r="A296" s="215" t="s">
        <v>910</v>
      </c>
    </row>
    <row r="297" spans="1:1">
      <c r="A297" s="215" t="s">
        <v>911</v>
      </c>
    </row>
    <row r="298" spans="1:1">
      <c r="A298" s="215" t="s">
        <v>912</v>
      </c>
    </row>
    <row r="299" spans="1:1">
      <c r="A299" s="215" t="s">
        <v>913</v>
      </c>
    </row>
    <row r="300" spans="1:1">
      <c r="A300" s="215" t="s">
        <v>914</v>
      </c>
    </row>
    <row r="301" spans="1:1">
      <c r="A301" s="215" t="s">
        <v>915</v>
      </c>
    </row>
    <row r="302" spans="1:1">
      <c r="A302" s="215" t="s">
        <v>916</v>
      </c>
    </row>
    <row r="303" spans="1:1">
      <c r="A303" s="215" t="s">
        <v>917</v>
      </c>
    </row>
    <row r="304" spans="1:1">
      <c r="A304" s="215" t="s">
        <v>918</v>
      </c>
    </row>
    <row r="305" spans="1:1">
      <c r="A305" s="215" t="s">
        <v>919</v>
      </c>
    </row>
    <row r="306" spans="1:1">
      <c r="A306" s="215" t="s">
        <v>920</v>
      </c>
    </row>
    <row r="307" spans="1:1">
      <c r="A307" s="215" t="s">
        <v>921</v>
      </c>
    </row>
    <row r="308" spans="1:1">
      <c r="A308" s="215" t="s">
        <v>922</v>
      </c>
    </row>
    <row r="309" spans="1:1">
      <c r="A309" s="215" t="s">
        <v>923</v>
      </c>
    </row>
    <row r="310" spans="1:1">
      <c r="A310" s="215" t="s">
        <v>924</v>
      </c>
    </row>
    <row r="311" spans="1:1">
      <c r="A311" s="215" t="s">
        <v>925</v>
      </c>
    </row>
    <row r="312" spans="1:1">
      <c r="A312" s="215" t="s">
        <v>926</v>
      </c>
    </row>
    <row r="313" spans="1:1">
      <c r="A313" s="215" t="s">
        <v>927</v>
      </c>
    </row>
    <row r="314" spans="1:1">
      <c r="A314" s="215" t="s">
        <v>928</v>
      </c>
    </row>
    <row r="315" spans="1:1">
      <c r="A315" s="215" t="s">
        <v>929</v>
      </c>
    </row>
    <row r="316" spans="1:1">
      <c r="A316" s="215" t="s">
        <v>930</v>
      </c>
    </row>
    <row r="317" spans="1:1">
      <c r="A317" s="215" t="s">
        <v>931</v>
      </c>
    </row>
    <row r="318" spans="1:1">
      <c r="A318" s="215" t="s">
        <v>932</v>
      </c>
    </row>
    <row r="319" spans="1:1">
      <c r="A319" s="215" t="s">
        <v>933</v>
      </c>
    </row>
    <row r="320" spans="1:1">
      <c r="A320" s="215" t="s">
        <v>934</v>
      </c>
    </row>
    <row r="321" spans="1:1">
      <c r="A321" s="215" t="s">
        <v>935</v>
      </c>
    </row>
    <row r="322" spans="1:1">
      <c r="A322" s="215" t="s">
        <v>936</v>
      </c>
    </row>
    <row r="323" spans="1:1">
      <c r="A323" s="215" t="s">
        <v>937</v>
      </c>
    </row>
  </sheetData>
  <pageMargins left="0.7" right="0.7" top="0.75" bottom="0.75" header="0.3" footer="0.3"/>
  <extLst>
    <ext xmlns:mx="http://schemas.microsoft.com/office/mac/excel/2008/main" uri="{64002731-A6B0-56B0-2670-7721B7C09600}">
      <mx:PLV Mode="0" OnePage="0" WScale="0"/>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8</vt:i4>
      </vt:variant>
      <vt:variant>
        <vt:lpstr>Named Ranges</vt:lpstr>
      </vt:variant>
      <vt:variant>
        <vt:i4>1</vt:i4>
      </vt:variant>
    </vt:vector>
  </HeadingPairs>
  <TitlesOfParts>
    <vt:vector size="9" baseType="lpstr">
      <vt:lpstr>dsTruong</vt:lpstr>
      <vt:lpstr>TCCN_CD</vt:lpstr>
      <vt:lpstr>Mam non</vt:lpstr>
      <vt:lpstr>heso_LOP_thuong</vt:lpstr>
      <vt:lpstr>heso_LOPchuyen</vt:lpstr>
      <vt:lpstr>heso_LOP_GDTX</vt:lpstr>
      <vt:lpstr>DinhBien</vt:lpstr>
      <vt:lpstr>QHPX</vt:lpstr>
      <vt:lpstr>qhpx</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THUYQTDV</cp:lastModifiedBy>
  <cp:lastPrinted>2019-02-25T02:45:13Z</cp:lastPrinted>
  <dcterms:created xsi:type="dcterms:W3CDTF">2016-02-21T07:33:01Z</dcterms:created>
  <dcterms:modified xsi:type="dcterms:W3CDTF">2019-02-25T03:08:07Z</dcterms:modified>
</cp:coreProperties>
</file>